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15" activeTab="0"/>
  </bookViews>
  <sheets>
    <sheet name="1. Índex" sheetId="1" r:id="rId1"/>
    <sheet name="2. Indicadors principals" sheetId="2" r:id="rId2"/>
    <sheet name="3. Població últim dia" sheetId="3" r:id="rId3"/>
    <sheet name="4. Població diferent" sheetId="4" r:id="rId4"/>
    <sheet name="5.Temps a presó" sheetId="5" r:id="rId5"/>
    <sheet name="6. Recursos" sheetId="6" r:id="rId6"/>
  </sheets>
  <externalReferences>
    <externalReference r:id="rId9"/>
    <externalReference r:id="rId10"/>
  </externalReferences>
  <definedNames>
    <definedName name="_1Àrea_d_impressió" localSheetId="0">'1. Índex'!$A$1:$F$19</definedName>
    <definedName name="_xlnm.Print_Area" localSheetId="1">'2. Indicadors principals'!$A$1:$H$22</definedName>
    <definedName name="_xlnm.Print_Area" localSheetId="2">'3. Població últim dia'!$A$1:$I$36</definedName>
    <definedName name="_xlnm.Print_Area" localSheetId="3">'4. Població diferent'!$A$1:$Q$56</definedName>
    <definedName name="_xlnm.Print_Area" localSheetId="4">'5.Temps a presó'!$A$1:$H$24</definedName>
    <definedName name="_xlnm.Print_Area" localSheetId="5">'6. Recursos'!$A$1:$H$33</definedName>
    <definedName name="D_I">'[1]Criterios'!$B$14</definedName>
    <definedName name="J_V">'[1]Criterios'!$B$13</definedName>
    <definedName name="JV">'[2]Criterios'!$B$13</definedName>
    <definedName name="_xlnm.Print_Titles" localSheetId="0">'1. Índex'!$62:$63</definedName>
  </definedNames>
  <calcPr fullCalcOnLoad="1"/>
</workbook>
</file>

<file path=xl/sharedStrings.xml><?xml version="1.0" encoding="utf-8"?>
<sst xmlns="http://schemas.openxmlformats.org/spreadsheetml/2006/main" count="194" uniqueCount="131">
  <si>
    <t/>
  </si>
  <si>
    <t>Full núm.</t>
  </si>
  <si>
    <t>Taula</t>
  </si>
  <si>
    <t>Àmbit</t>
  </si>
  <si>
    <t>Període</t>
  </si>
  <si>
    <t>Catalunya</t>
  </si>
  <si>
    <t>Desembre 2014</t>
  </si>
  <si>
    <t>Departament de Justícia</t>
  </si>
  <si>
    <t>Serveis penitenciaris</t>
  </si>
  <si>
    <t>Evolució de la població penitenciària últim dia de l'any</t>
  </si>
  <si>
    <t>Població penitenciària</t>
  </si>
  <si>
    <t>Segons gènere</t>
  </si>
  <si>
    <t>Homes</t>
  </si>
  <si>
    <t>Dones</t>
  </si>
  <si>
    <t>Segons nacionalitat</t>
  </si>
  <si>
    <t>Espanyols</t>
  </si>
  <si>
    <t>Estrangers</t>
  </si>
  <si>
    <t>Estrangers UE</t>
  </si>
  <si>
    <t>Estrangers no comunitaris</t>
  </si>
  <si>
    <t>Segons situació penal</t>
  </si>
  <si>
    <t>Penats</t>
  </si>
  <si>
    <t>Preventius</t>
  </si>
  <si>
    <t>Segons règims de vida</t>
  </si>
  <si>
    <t>Règim tancat</t>
  </si>
  <si>
    <t>Règim ordinari</t>
  </si>
  <si>
    <t>Règim obert</t>
  </si>
  <si>
    <t>Segons delicte principal</t>
  </si>
  <si>
    <t>Persones amb delictes contra patrimoni i l'ordre socioeconòmic</t>
  </si>
  <si>
    <t>Persones amb delictes violents</t>
  </si>
  <si>
    <t>Persones amb delictes contra la salut pública</t>
  </si>
  <si>
    <t>Altres delictes</t>
  </si>
  <si>
    <t>Encarcerats</t>
  </si>
  <si>
    <t>Excarcerats</t>
  </si>
  <si>
    <t>Mitjana de dies d'estada a presó de la població penitenciària a últim dia</t>
  </si>
  <si>
    <t>Mitjana dels dies de la condemna imposada de la població penitenciària a últim dia</t>
  </si>
  <si>
    <t>Conjunt població</t>
  </si>
  <si>
    <t>Espanyols homes</t>
  </si>
  <si>
    <t>Espanyols dones</t>
  </si>
  <si>
    <t>Estrangers homes</t>
  </si>
  <si>
    <t>Estrangers dones</t>
  </si>
  <si>
    <t>Joves</t>
  </si>
  <si>
    <t>Atenció especialitzada</t>
  </si>
  <si>
    <t>Conductes addictives</t>
  </si>
  <si>
    <t>Formació persones adultes</t>
  </si>
  <si>
    <t>Salut i desenvolupament personal</t>
  </si>
  <si>
    <t>Àmbit del context jurídic, social i cultural</t>
  </si>
  <si>
    <t>Món Laboral</t>
  </si>
  <si>
    <t>Educació viària</t>
  </si>
  <si>
    <t>Delictes sexuals</t>
  </si>
  <si>
    <t>Delictes violents</t>
  </si>
  <si>
    <t>Violència de gènere</t>
  </si>
  <si>
    <t>Evolució de la població penitenciària diferent acumulada al llarg de l'any</t>
  </si>
  <si>
    <t>Població penitenciària amb permisos</t>
  </si>
  <si>
    <t>Mitjana de persones internes ocupades</t>
  </si>
  <si>
    <t>Mitjana de la taxa d'ocupació penitenciària</t>
  </si>
  <si>
    <t>n.d.</t>
  </si>
  <si>
    <t>Població alliberada condicional</t>
  </si>
  <si>
    <t>Llibertats condicionals concedides</t>
  </si>
  <si>
    <t>Evolució de la participació en programes de rehabilitació</t>
  </si>
  <si>
    <t>Evolució de la rehabilitació de la població penitenciària</t>
  </si>
  <si>
    <t>Nombre d'incidents</t>
  </si>
  <si>
    <t>Agressions a funcionaris</t>
  </si>
  <si>
    <t>Agressions entre interns</t>
  </si>
  <si>
    <t>Autolesions</t>
  </si>
  <si>
    <t>Nombre d'evasions</t>
  </si>
  <si>
    <t>Reingressats</t>
  </si>
  <si>
    <t>Nombre de trencaments</t>
  </si>
  <si>
    <t>Evasió des de centre obert/secció oberta</t>
  </si>
  <si>
    <t>Evasió en custòdia policial</t>
  </si>
  <si>
    <t>Evasió des de centre ordinari</t>
  </si>
  <si>
    <t>Evolució de la incidència del sistema penitenciari</t>
  </si>
  <si>
    <t>Nombre de defuncions</t>
  </si>
  <si>
    <t>Presó</t>
  </si>
  <si>
    <t>Fora de la presó</t>
  </si>
  <si>
    <t>En llibertat condicional</t>
  </si>
  <si>
    <t>Altes des de llibertat</t>
  </si>
  <si>
    <t>Baixes des de llibertat</t>
  </si>
  <si>
    <t>Segons reincidència</t>
  </si>
  <si>
    <t>Sense estades anteriors</t>
  </si>
  <si>
    <t>Amb estades com a penat</t>
  </si>
  <si>
    <t>Amb estades com a preventiu</t>
  </si>
  <si>
    <t>Població penitenciària en programa de rehabilitació</t>
  </si>
  <si>
    <t>Mitjana d'edat</t>
  </si>
  <si>
    <t>Adults</t>
  </si>
  <si>
    <t>Segons edat (*)</t>
  </si>
  <si>
    <t>(*) A partir de gener de 2013 el criteri "Joves” a efectes penitenciaris deixa d'incloure la població amb  21 anys i només es consideren dels 18 als 20 anys.</t>
  </si>
  <si>
    <t>Treballadors en nòmina</t>
  </si>
  <si>
    <t>Nòmina per jornada laboral</t>
  </si>
  <si>
    <t>Plantilla serveis penitenciaris</t>
  </si>
  <si>
    <t>Ràtio global</t>
  </si>
  <si>
    <t>Ràtio àrea vigilància</t>
  </si>
  <si>
    <t>Ràtio àrea rehabilitació</t>
  </si>
  <si>
    <t>Mitjana de dies d'estada a presó</t>
  </si>
  <si>
    <t>Recursos destinats del Departament</t>
  </si>
  <si>
    <t>Plantilla de serveis penitenciaris</t>
  </si>
  <si>
    <t>Personal de vigilancia</t>
  </si>
  <si>
    <t>Personal de rehabilitació</t>
  </si>
  <si>
    <t>Resta de personal</t>
  </si>
  <si>
    <t>CP Brians 1</t>
  </si>
  <si>
    <t>CP Brians 2</t>
  </si>
  <si>
    <t>CP Lledoners</t>
  </si>
  <si>
    <t>CP Ponent</t>
  </si>
  <si>
    <t>CP Quatre Camins</t>
  </si>
  <si>
    <t>CP Tarragona</t>
  </si>
  <si>
    <t>Capacitat total del sistema</t>
  </si>
  <si>
    <t>Total</t>
  </si>
  <si>
    <t>CP Obert 1 Barcelona</t>
  </si>
  <si>
    <t>CP Obert 2 Barcelona. Trinitat</t>
  </si>
  <si>
    <t>CP Obert Lleida</t>
  </si>
  <si>
    <t>CP Puig de les Basses</t>
  </si>
  <si>
    <t>CP Dones</t>
  </si>
  <si>
    <t>CP Joves</t>
  </si>
  <si>
    <t>CP Homes. La Model</t>
  </si>
  <si>
    <t>Personal dels serveis penitenciaris l'últim dia de l'any</t>
  </si>
  <si>
    <t>Capacitat del sistema penitenciari l'últim dia de l'any 2014</t>
  </si>
  <si>
    <t>Dades bàsiques</t>
  </si>
  <si>
    <t>Indicadors principals vinculats al sistema penitenciari</t>
  </si>
  <si>
    <t>Taxa interns/100 mil habitants Catalunya</t>
  </si>
  <si>
    <t>% Participació en programes de rehabilitació</t>
  </si>
  <si>
    <t>% Població 3er grau</t>
  </si>
  <si>
    <t>Capacitat del sistema penitenciari</t>
  </si>
  <si>
    <t>Població a Catalunya (padró Idescat)</t>
  </si>
  <si>
    <t>Indicadors a últim dia de l'any</t>
  </si>
  <si>
    <t>Recursos destinats</t>
  </si>
  <si>
    <t>Taxa d'incidents/100 interns</t>
  </si>
  <si>
    <t>Indicadors acumulats al llarg de l'any</t>
  </si>
  <si>
    <t>Mitjana de dies d'estada a presó població penitenciària encarcelada</t>
  </si>
  <si>
    <t>Mitjana de dies d'estada a presó població penitenciària excarcelada</t>
  </si>
  <si>
    <t>Població penitenciària encarcelada</t>
  </si>
  <si>
    <t>justicia.gencat.cat/ca/departament/Estadistiques</t>
  </si>
  <si>
    <t>2010 - 2014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</si>
</sst>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center"/>
      <protection/>
    </xf>
    <xf numFmtId="0" fontId="2" fillId="0" borderId="10" xfId="55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Border="1" applyAlignment="1" quotePrefix="1">
      <alignment horizontal="left"/>
      <protection/>
    </xf>
    <xf numFmtId="0" fontId="2" fillId="0" borderId="0" xfId="55" applyAlignment="1">
      <alignment horizontal="fill" vertical="center"/>
      <protection/>
    </xf>
    <xf numFmtId="0" fontId="7" fillId="0" borderId="0" xfId="46" applyAlignment="1" applyProtection="1">
      <alignment/>
      <protection/>
    </xf>
    <xf numFmtId="0" fontId="2" fillId="0" borderId="0" xfId="55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 applyAlignment="1">
      <alignment vertical="center"/>
      <protection/>
    </xf>
    <xf numFmtId="0" fontId="8" fillId="0" borderId="0" xfId="55" applyFont="1" applyAlignment="1">
      <alignment shrinkToFit="1"/>
      <protection/>
    </xf>
    <xf numFmtId="0" fontId="9" fillId="0" borderId="0" xfId="55" applyFont="1" applyAlignment="1">
      <alignment shrinkToFit="1"/>
      <protection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3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indent="2"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indent="1"/>
    </xf>
    <xf numFmtId="3" fontId="2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164" fontId="11" fillId="0" borderId="1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65" fontId="2" fillId="0" borderId="11" xfId="59" applyNumberFormat="1" applyFont="1" applyFill="1" applyBorder="1" applyAlignment="1">
      <alignment/>
    </xf>
    <xf numFmtId="165" fontId="2" fillId="0" borderId="11" xfId="59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2" fillId="0" borderId="0" xfId="55" applyFont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0" fontId="4" fillId="0" borderId="0" xfId="56" applyFont="1" applyFill="1">
      <alignment/>
      <protection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11" fillId="0" borderId="10" xfId="56" applyFont="1" applyBorder="1">
      <alignment/>
      <protection/>
    </xf>
    <xf numFmtId="0" fontId="11" fillId="0" borderId="10" xfId="56" applyFont="1" applyBorder="1" applyAlignment="1">
      <alignment horizontal="right"/>
      <protection/>
    </xf>
    <xf numFmtId="0" fontId="11" fillId="0" borderId="13" xfId="56" applyFont="1" applyBorder="1">
      <alignment/>
      <protection/>
    </xf>
    <xf numFmtId="0" fontId="11" fillId="0" borderId="0" xfId="56" applyFont="1" applyBorder="1" applyAlignment="1">
      <alignment horizontal="right"/>
      <protection/>
    </xf>
    <xf numFmtId="0" fontId="2" fillId="0" borderId="29" xfId="56" applyFont="1" applyBorder="1" applyAlignment="1">
      <alignment horizontal="left" indent="1"/>
      <protection/>
    </xf>
    <xf numFmtId="3" fontId="2" fillId="0" borderId="11" xfId="56" applyNumberFormat="1" applyBorder="1">
      <alignment/>
      <protection/>
    </xf>
    <xf numFmtId="0" fontId="2" fillId="0" borderId="11" xfId="56" applyFont="1" applyBorder="1" applyAlignment="1">
      <alignment horizontal="left" indent="1"/>
      <protection/>
    </xf>
    <xf numFmtId="0" fontId="2" fillId="0" borderId="12" xfId="56" applyBorder="1" applyAlignment="1">
      <alignment horizontal="left" indent="1"/>
      <protection/>
    </xf>
    <xf numFmtId="3" fontId="2" fillId="0" borderId="12" xfId="56" applyNumberFormat="1" applyBorder="1">
      <alignment/>
      <protection/>
    </xf>
    <xf numFmtId="0" fontId="2" fillId="0" borderId="12" xfId="56" applyFont="1" applyBorder="1" applyAlignment="1">
      <alignment horizontal="left" indent="1"/>
      <protection/>
    </xf>
    <xf numFmtId="0" fontId="11" fillId="0" borderId="10" xfId="56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" fillId="0" borderId="29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/>
    </xf>
    <xf numFmtId="0" fontId="2" fillId="0" borderId="29" xfId="56" applyBorder="1" applyAlignment="1">
      <alignment horizontal="left" indent="1"/>
      <protection/>
    </xf>
    <xf numFmtId="3" fontId="2" fillId="0" borderId="29" xfId="56" applyNumberFormat="1" applyBorder="1">
      <alignment/>
      <protection/>
    </xf>
    <xf numFmtId="0" fontId="2" fillId="0" borderId="0" xfId="56" applyBorder="1" applyAlignment="1">
      <alignment horizontal="left" indent="1"/>
      <protection/>
    </xf>
    <xf numFmtId="3" fontId="2" fillId="0" borderId="12" xfId="56" applyNumberFormat="1" applyBorder="1" applyAlignment="1">
      <alignment horizontal="right"/>
      <protection/>
    </xf>
    <xf numFmtId="164" fontId="2" fillId="0" borderId="11" xfId="56" applyNumberFormat="1" applyBorder="1">
      <alignment/>
      <protection/>
    </xf>
    <xf numFmtId="165" fontId="2" fillId="0" borderId="11" xfId="59" applyNumberFormat="1" applyFont="1" applyBorder="1" applyAlignment="1">
      <alignment/>
    </xf>
    <xf numFmtId="0" fontId="11" fillId="0" borderId="13" xfId="56" applyFont="1" applyBorder="1" applyAlignment="1">
      <alignment horizontal="right"/>
      <protection/>
    </xf>
    <xf numFmtId="2" fontId="2" fillId="0" borderId="0" xfId="56" applyNumberFormat="1">
      <alignment/>
      <protection/>
    </xf>
    <xf numFmtId="4" fontId="2" fillId="0" borderId="12" xfId="56" applyNumberFormat="1" applyBorder="1">
      <alignment/>
      <protection/>
    </xf>
    <xf numFmtId="4" fontId="2" fillId="0" borderId="0" xfId="56" applyNumberFormat="1" applyBorder="1">
      <alignment/>
      <protection/>
    </xf>
    <xf numFmtId="164" fontId="2" fillId="0" borderId="11" xfId="56" applyNumberFormat="1" applyFill="1" applyBorder="1">
      <alignment/>
      <protection/>
    </xf>
    <xf numFmtId="4" fontId="2" fillId="0" borderId="12" xfId="56" applyNumberFormat="1" applyFill="1" applyBorder="1">
      <alignment/>
      <protection/>
    </xf>
    <xf numFmtId="3" fontId="2" fillId="0" borderId="29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7" fillId="0" borderId="0" xfId="46" applyFont="1" applyAlignment="1" applyProtection="1">
      <alignment/>
      <protection/>
    </xf>
    <xf numFmtId="49" fontId="2" fillId="0" borderId="0" xfId="55" applyNumberFormat="1" applyFont="1" applyAlignment="1">
      <alignment horizontal="right"/>
      <protection/>
    </xf>
    <xf numFmtId="49" fontId="2" fillId="0" borderId="10" xfId="55" applyNumberFormat="1" applyFont="1" applyBorder="1" applyAlignment="1">
      <alignment horizontal="right"/>
      <protection/>
    </xf>
    <xf numFmtId="165" fontId="2" fillId="0" borderId="11" xfId="59" applyNumberFormat="1" applyFont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Milers [0] 2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tas" xfId="57"/>
    <cellStyle name="Percentatge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2-CATALU&#209;A-1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1-CATALU&#209;A-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9.140625" style="1" customWidth="1"/>
    <col min="3" max="3" width="70.00390625" style="1" customWidth="1"/>
    <col min="4" max="4" width="11.7109375" style="1" customWidth="1"/>
    <col min="5" max="5" width="21.28125" style="1" customWidth="1"/>
    <col min="6" max="16384" width="9.140625" style="1" customWidth="1"/>
  </cols>
  <sheetData>
    <row r="6" spans="7:8" ht="12.75" customHeight="1">
      <c r="G6" s="2"/>
      <c r="H6" s="2"/>
    </row>
    <row r="7" spans="2:6" ht="12.75" customHeight="1">
      <c r="B7" s="3" t="s">
        <v>8</v>
      </c>
      <c r="C7" s="2"/>
      <c r="D7" s="2"/>
      <c r="E7" s="2"/>
      <c r="F7" s="2"/>
    </row>
    <row r="8" ht="12.75" customHeight="1">
      <c r="B8" s="4" t="s">
        <v>0</v>
      </c>
    </row>
    <row r="9" spans="2:5" ht="12.75" customHeight="1" thickBot="1">
      <c r="B9" s="5" t="s">
        <v>1</v>
      </c>
      <c r="C9" s="6" t="s">
        <v>2</v>
      </c>
      <c r="D9" s="6" t="s">
        <v>3</v>
      </c>
      <c r="E9" s="6" t="s">
        <v>4</v>
      </c>
    </row>
    <row r="10" spans="2:5" ht="12.75" customHeight="1">
      <c r="B10" s="1">
        <v>2</v>
      </c>
      <c r="C10" s="52" t="s">
        <v>116</v>
      </c>
      <c r="D10" s="1" t="s">
        <v>5</v>
      </c>
      <c r="E10" s="113" t="s">
        <v>130</v>
      </c>
    </row>
    <row r="11" spans="2:5" ht="12.75" customHeight="1">
      <c r="B11" s="1">
        <v>3</v>
      </c>
      <c r="C11" s="52" t="s">
        <v>9</v>
      </c>
      <c r="D11" s="1" t="s">
        <v>5</v>
      </c>
      <c r="E11" s="113" t="s">
        <v>130</v>
      </c>
    </row>
    <row r="12" spans="2:5" ht="12.75" customHeight="1">
      <c r="B12" s="1">
        <v>4</v>
      </c>
      <c r="C12" s="52" t="s">
        <v>51</v>
      </c>
      <c r="D12" s="1" t="s">
        <v>5</v>
      </c>
      <c r="E12" s="113" t="s">
        <v>130</v>
      </c>
    </row>
    <row r="13" spans="2:5" ht="12.75" customHeight="1">
      <c r="B13" s="1">
        <v>5</v>
      </c>
      <c r="C13" s="52" t="s">
        <v>92</v>
      </c>
      <c r="D13" s="1" t="s">
        <v>5</v>
      </c>
      <c r="E13" s="113" t="s">
        <v>130</v>
      </c>
    </row>
    <row r="14" spans="2:5" ht="12.75" customHeight="1" thickBot="1">
      <c r="B14" s="7">
        <v>6</v>
      </c>
      <c r="C14" s="7" t="s">
        <v>93</v>
      </c>
      <c r="D14" s="7" t="s">
        <v>5</v>
      </c>
      <c r="E14" s="114" t="s">
        <v>6</v>
      </c>
    </row>
    <row r="15" spans="2:5" ht="12.75" customHeight="1">
      <c r="B15" s="8"/>
      <c r="C15" s="9"/>
      <c r="D15" s="9"/>
      <c r="E15" s="10"/>
    </row>
    <row r="16" ht="12.75" customHeight="1">
      <c r="B16" s="11"/>
    </row>
    <row r="17" spans="2:3" ht="12.75" customHeight="1">
      <c r="B17" s="112" t="s">
        <v>129</v>
      </c>
      <c r="C17" s="12"/>
    </row>
    <row r="18" ht="12.75" customHeight="1">
      <c r="B18" s="1" t="s">
        <v>7</v>
      </c>
    </row>
    <row r="54" ht="12.75" customHeight="1">
      <c r="K54" s="13"/>
    </row>
    <row r="62" ht="12.75" customHeight="1">
      <c r="A62" s="14"/>
    </row>
    <row r="63" ht="12.75" customHeight="1">
      <c r="A63" s="15"/>
    </row>
    <row r="64" ht="12.75" customHeight="1">
      <c r="A64" s="16"/>
    </row>
    <row r="65" ht="12.75" customHeight="1">
      <c r="A65" s="17"/>
    </row>
    <row r="70" ht="12.75" customHeight="1">
      <c r="F70" s="13"/>
    </row>
  </sheetData>
  <sheetProtection/>
  <hyperlinks>
    <hyperlink ref="B17" r:id="rId1" display="justicia.gencat.cat/ca/departament/Estadistiques"/>
  </hyperlinks>
  <printOptions/>
  <pageMargins left="0.7874015748031497" right="0.7480314960629921" top="0.4330708661417323" bottom="0.984251968503937" header="0" footer="0"/>
  <pageSetup fitToHeight="0" horizontalDpi="600" verticalDpi="600" orientation="landscape" paperSize="9" scale="80" r:id="rId5"/>
  <legacyDrawing r:id="rId3"/>
  <legacyDrawingHF r:id="rId4"/>
  <oleObjects>
    <oleObject progId="Word.Picture.8" shapeId="2702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76" customWidth="1"/>
    <col min="2" max="2" width="58.57421875" style="76" customWidth="1"/>
    <col min="3" max="7" width="11.7109375" style="76" customWidth="1"/>
    <col min="8" max="16384" width="9.140625" style="76" customWidth="1"/>
  </cols>
  <sheetData>
    <row r="2" spans="2:7" ht="13.5" customHeight="1">
      <c r="B2" s="74" t="s">
        <v>116</v>
      </c>
      <c r="C2" s="75"/>
      <c r="D2" s="75"/>
      <c r="E2" s="75"/>
      <c r="F2" s="75"/>
      <c r="G2" s="75"/>
    </row>
    <row r="3" ht="13.5" customHeight="1">
      <c r="B3" s="77"/>
    </row>
    <row r="4" spans="2:7" ht="13.5" customHeight="1" thickBot="1">
      <c r="B4" s="78"/>
      <c r="C4" s="88">
        <v>2010</v>
      </c>
      <c r="D4" s="88">
        <v>2011</v>
      </c>
      <c r="E4" s="88">
        <v>2012</v>
      </c>
      <c r="F4" s="88">
        <v>2013</v>
      </c>
      <c r="G4" s="79">
        <v>2014</v>
      </c>
    </row>
    <row r="5" spans="2:7" ht="13.5" customHeight="1">
      <c r="B5" s="80" t="s">
        <v>122</v>
      </c>
      <c r="C5" s="81"/>
      <c r="D5" s="81"/>
      <c r="E5" s="81"/>
      <c r="F5" s="81"/>
      <c r="G5" s="81"/>
    </row>
    <row r="6" spans="2:7" ht="13.5" customHeight="1">
      <c r="B6" s="82" t="s">
        <v>128</v>
      </c>
      <c r="C6" s="83">
        <f>+'3. Població últim dia'!C5</f>
        <v>10520</v>
      </c>
      <c r="D6" s="83">
        <f>+'3. Població últim dia'!D5</f>
        <v>10513</v>
      </c>
      <c r="E6" s="83">
        <f>+'3. Població últim dia'!E5</f>
        <v>10062</v>
      </c>
      <c r="F6" s="83">
        <f>+'3. Població últim dia'!F5</f>
        <v>9818</v>
      </c>
      <c r="G6" s="83">
        <f>+'3. Població últim dia'!G5</f>
        <v>9294</v>
      </c>
    </row>
    <row r="7" spans="2:7" ht="13.5" customHeight="1">
      <c r="B7" s="82" t="s">
        <v>56</v>
      </c>
      <c r="C7" s="83">
        <f>+'3. Població últim dia'!C34</f>
        <v>846</v>
      </c>
      <c r="D7" s="83">
        <f>+'3. Població últim dia'!D34</f>
        <v>909</v>
      </c>
      <c r="E7" s="83">
        <f>+'3. Població últim dia'!E34</f>
        <v>1044</v>
      </c>
      <c r="F7" s="83">
        <f>+'3. Població últim dia'!F34</f>
        <v>1071</v>
      </c>
      <c r="G7" s="83">
        <f>+'3. Població últim dia'!G34</f>
        <v>1071</v>
      </c>
    </row>
    <row r="8" spans="2:7" ht="13.5" customHeight="1">
      <c r="B8" s="84" t="s">
        <v>117</v>
      </c>
      <c r="C8" s="105">
        <f>+C6/C21*100000</f>
        <v>140.0354960697547</v>
      </c>
      <c r="D8" s="99">
        <f>+D6/D21*100000</f>
        <v>139.43677252614125</v>
      </c>
      <c r="E8" s="99">
        <f>+E6/E21*100000</f>
        <v>132.91769802715896</v>
      </c>
      <c r="F8" s="99">
        <f>+F6/F21*100000</f>
        <v>129.97689858545206</v>
      </c>
      <c r="G8" s="99">
        <f>+G6/G21*100000</f>
        <v>123.6084572443613</v>
      </c>
    </row>
    <row r="9" spans="2:7" ht="13.5" customHeight="1">
      <c r="B9" s="84" t="s">
        <v>119</v>
      </c>
      <c r="C9" s="100">
        <f>+'3. Població últim dia'!C28/'3. Població últim dia'!C5</f>
        <v>0.17519011406844107</v>
      </c>
      <c r="D9" s="100">
        <f>+'3. Població últim dia'!D28/'3. Població últim dia'!D5</f>
        <v>0.17901645581660802</v>
      </c>
      <c r="E9" s="100">
        <f>+'3. Població últim dia'!E28/'3. Població últim dia'!E5</f>
        <v>0.17064201947922877</v>
      </c>
      <c r="F9" s="100">
        <f>+'3. Població últim dia'!F28/'3. Població últim dia'!F5</f>
        <v>0.16001222244856386</v>
      </c>
      <c r="G9" s="100">
        <f>+'3. Població últim dia'!G28/'3. Població últim dia'!G5</f>
        <v>0.17387561867871745</v>
      </c>
    </row>
    <row r="10" spans="2:7" ht="13.5" customHeight="1">
      <c r="B10" s="84" t="s">
        <v>126</v>
      </c>
      <c r="C10" s="99">
        <f>+'5.Temps a presó'!C5</f>
        <v>911.63</v>
      </c>
      <c r="D10" s="99">
        <f>+'5.Temps a presó'!D5</f>
        <v>916.82</v>
      </c>
      <c r="E10" s="99">
        <f>+'5.Temps a presó'!E5</f>
        <v>930.67</v>
      </c>
      <c r="F10" s="99">
        <f>+'5.Temps a presó'!F5</f>
        <v>941.71</v>
      </c>
      <c r="G10" s="99">
        <f>+'5.Temps a presó'!G5</f>
        <v>996.9</v>
      </c>
    </row>
    <row r="11" spans="2:7" ht="13.5" customHeight="1" thickBot="1">
      <c r="B11" s="84" t="s">
        <v>127</v>
      </c>
      <c r="C11" s="105">
        <f>+'5.Temps a presó'!C8</f>
        <v>587.64</v>
      </c>
      <c r="D11" s="105">
        <f>+'5.Temps a presó'!D8</f>
        <v>473.38</v>
      </c>
      <c r="E11" s="105">
        <f>+'5.Temps a presó'!E8</f>
        <v>441.63</v>
      </c>
      <c r="F11" s="105">
        <f>+'5.Temps a presó'!F8</f>
        <v>387.37</v>
      </c>
      <c r="G11" s="105">
        <f>+'5.Temps a presó'!G8</f>
        <v>473.5</v>
      </c>
    </row>
    <row r="12" spans="2:7" ht="13.5" customHeight="1">
      <c r="B12" s="80" t="s">
        <v>125</v>
      </c>
      <c r="C12" s="101"/>
      <c r="D12" s="101"/>
      <c r="E12" s="101"/>
      <c r="F12" s="101"/>
      <c r="G12" s="101"/>
    </row>
    <row r="13" spans="2:7" ht="13.5" customHeight="1">
      <c r="B13" s="82" t="s">
        <v>128</v>
      </c>
      <c r="C13" s="96">
        <f>+'4. Població diferent'!C5</f>
        <v>17888</v>
      </c>
      <c r="D13" s="96">
        <f>+'4. Població diferent'!D5</f>
        <v>17876</v>
      </c>
      <c r="E13" s="96">
        <f>+'4. Població diferent'!E5</f>
        <v>17575</v>
      </c>
      <c r="F13" s="96">
        <f>+'4. Població diferent'!F5</f>
        <v>16755</v>
      </c>
      <c r="G13" s="96">
        <f>+'4. Població diferent'!G5</f>
        <v>15961</v>
      </c>
    </row>
    <row r="14" spans="2:7" ht="13.5" customHeight="1">
      <c r="B14" s="84" t="s">
        <v>118</v>
      </c>
      <c r="C14" s="115" t="s">
        <v>55</v>
      </c>
      <c r="D14" s="115" t="s">
        <v>55</v>
      </c>
      <c r="E14" s="100">
        <f>+'4. Població diferent'!E13/'4. Població diferent'!E5</f>
        <v>0.913968705547653</v>
      </c>
      <c r="F14" s="100">
        <f>+'4. Població diferent'!F13/'4. Població diferent'!F5</f>
        <v>0.9608475082065056</v>
      </c>
      <c r="G14" s="100">
        <f>+'4. Població diferent'!G13/'4. Població diferent'!G5</f>
        <v>0.9946118664244095</v>
      </c>
    </row>
    <row r="15" spans="2:7" ht="13.5" customHeight="1" thickBot="1">
      <c r="B15" s="87" t="s">
        <v>124</v>
      </c>
      <c r="C15" s="106">
        <f>+'4. Població diferent'!C40/'4. Població diferent'!C5*100</f>
        <v>6.943202146690519</v>
      </c>
      <c r="D15" s="103">
        <f>+'4. Població diferent'!D40/'4. Població diferent'!D5*100</f>
        <v>6.645782054150818</v>
      </c>
      <c r="E15" s="103">
        <f>+'4. Població diferent'!E40/'4. Població diferent'!E5*100</f>
        <v>8.238975817923185</v>
      </c>
      <c r="F15" s="103">
        <f>+'4. Població diferent'!F40/'4. Població diferent'!F5*100</f>
        <v>9.316621903909281</v>
      </c>
      <c r="G15" s="103">
        <f>+'4. Població diferent'!G40/'4. Població diferent'!G5*100</f>
        <v>8.946807844120043</v>
      </c>
    </row>
    <row r="16" spans="2:7" ht="13.5" customHeight="1">
      <c r="B16" s="80" t="s">
        <v>123</v>
      </c>
      <c r="C16" s="101"/>
      <c r="D16" s="101"/>
      <c r="E16" s="101"/>
      <c r="F16" s="101"/>
      <c r="G16" s="101"/>
    </row>
    <row r="17" spans="2:7" ht="13.5" customHeight="1">
      <c r="B17" s="95" t="s">
        <v>88</v>
      </c>
      <c r="C17" s="96">
        <f>+'6. Recursos'!C5</f>
        <v>5050</v>
      </c>
      <c r="D17" s="96">
        <f>+'6. Recursos'!D5</f>
        <v>4930</v>
      </c>
      <c r="E17" s="96">
        <f>+'6. Recursos'!E5</f>
        <v>4893</v>
      </c>
      <c r="F17" s="96">
        <f>+'6. Recursos'!F5</f>
        <v>4845</v>
      </c>
      <c r="G17" s="96">
        <f>+'6. Recursos'!G5</f>
        <v>4677</v>
      </c>
    </row>
    <row r="18" spans="2:7" ht="13.5" customHeight="1">
      <c r="B18" s="97" t="s">
        <v>89</v>
      </c>
      <c r="C18" s="104">
        <f>+'6. Recursos'!C9</f>
        <v>2.08</v>
      </c>
      <c r="D18" s="104">
        <f>+'6. Recursos'!D9</f>
        <v>2.1324543610547666</v>
      </c>
      <c r="E18" s="104">
        <f>+'6. Recursos'!E9</f>
        <v>2.056</v>
      </c>
      <c r="F18" s="104">
        <f>+'6. Recursos'!F9</f>
        <v>2.03</v>
      </c>
      <c r="G18" s="104">
        <f>+'6. Recursos'!G9</f>
        <v>1.9871712636305323</v>
      </c>
    </row>
    <row r="19" spans="2:7" ht="13.5" customHeight="1" thickBot="1">
      <c r="B19" s="85" t="s">
        <v>120</v>
      </c>
      <c r="C19" s="98" t="s">
        <v>55</v>
      </c>
      <c r="D19" s="98" t="s">
        <v>55</v>
      </c>
      <c r="E19" s="98" t="s">
        <v>55</v>
      </c>
      <c r="F19" s="86">
        <v>10617</v>
      </c>
      <c r="G19" s="86">
        <v>11299</v>
      </c>
    </row>
    <row r="20" spans="2:7" ht="13.5" customHeight="1">
      <c r="B20" s="80" t="s">
        <v>115</v>
      </c>
      <c r="C20" s="101"/>
      <c r="D20" s="101"/>
      <c r="E20" s="101"/>
      <c r="F20" s="101"/>
      <c r="G20" s="101"/>
    </row>
    <row r="21" spans="2:7" ht="13.5" customHeight="1" thickBot="1">
      <c r="B21" s="87" t="s">
        <v>121</v>
      </c>
      <c r="C21" s="86">
        <v>7512381</v>
      </c>
      <c r="D21" s="86">
        <v>7539618</v>
      </c>
      <c r="E21" s="86">
        <v>7570098</v>
      </c>
      <c r="F21" s="86">
        <v>7553650</v>
      </c>
      <c r="G21" s="86">
        <v>7518903</v>
      </c>
    </row>
    <row r="23" spans="3:7" ht="13.5" customHeight="1">
      <c r="C23" s="102"/>
      <c r="D23" s="102"/>
      <c r="E23" s="102"/>
      <c r="F23" s="102"/>
      <c r="G23" s="102"/>
    </row>
  </sheetData>
  <sheetProtection/>
  <printOptions/>
  <pageMargins left="0.3937007874015748" right="0.7480314960629921" top="0.5905511811023623" bottom="0.5905511811023623" header="0" footer="0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="60" zoomScalePageLayoutView="0" workbookViewId="0" topLeftCell="A1">
      <selection activeCell="N18" sqref="N18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16384" width="9.140625" style="18" customWidth="1"/>
  </cols>
  <sheetData>
    <row r="2" ht="13.5" customHeight="1">
      <c r="B2" s="23" t="s">
        <v>9</v>
      </c>
    </row>
    <row r="4" spans="2:7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</row>
    <row r="5" spans="2:7" ht="13.5" customHeight="1" thickBot="1">
      <c r="B5" s="25" t="s">
        <v>10</v>
      </c>
      <c r="C5" s="26">
        <f>+SUM(C7:C8)</f>
        <v>10520</v>
      </c>
      <c r="D5" s="26">
        <f>+SUM(D7:D8)</f>
        <v>10513</v>
      </c>
      <c r="E5" s="26">
        <f>+SUM(E7:E8)</f>
        <v>10062</v>
      </c>
      <c r="F5" s="26">
        <f>+SUM(F7:F8)</f>
        <v>9818</v>
      </c>
      <c r="G5" s="26">
        <f>+SUM(G7:G8)</f>
        <v>9294</v>
      </c>
    </row>
    <row r="6" spans="2:7" ht="13.5" customHeight="1">
      <c r="B6" s="25" t="s">
        <v>11</v>
      </c>
      <c r="C6" s="29"/>
      <c r="D6" s="29"/>
      <c r="E6" s="29"/>
      <c r="F6" s="29"/>
      <c r="G6" s="29"/>
    </row>
    <row r="7" spans="1:8" ht="13.5" customHeight="1">
      <c r="A7" s="37"/>
      <c r="B7" s="19" t="s">
        <v>12</v>
      </c>
      <c r="C7" s="20">
        <v>9771</v>
      </c>
      <c r="D7" s="20">
        <v>9774</v>
      </c>
      <c r="E7" s="20">
        <v>9397</v>
      </c>
      <c r="F7" s="20">
        <v>9174</v>
      </c>
      <c r="G7" s="20">
        <v>8660</v>
      </c>
      <c r="H7" s="37"/>
    </row>
    <row r="8" spans="1:8" ht="13.5" customHeight="1" thickBot="1">
      <c r="A8" s="37"/>
      <c r="B8" s="19" t="s">
        <v>13</v>
      </c>
      <c r="C8" s="20">
        <v>749</v>
      </c>
      <c r="D8" s="20">
        <v>739</v>
      </c>
      <c r="E8" s="20">
        <v>665</v>
      </c>
      <c r="F8" s="20">
        <v>644</v>
      </c>
      <c r="G8" s="20">
        <v>634</v>
      </c>
      <c r="H8" s="37"/>
    </row>
    <row r="9" spans="1:8" ht="13.5" customHeight="1">
      <c r="A9" s="37"/>
      <c r="B9" s="25" t="s">
        <v>84</v>
      </c>
      <c r="C9" s="51">
        <f>+IF(SUM(C10:C11)=C$5,"","no coincideix amb població penitenciaria")</f>
      </c>
      <c r="D9" s="51">
        <f>+IF(SUM(D10:D11)=D$5,"","no coincideix amb població penitenciaria")</f>
      </c>
      <c r="E9" s="51">
        <f>+IF(SUM(E10:E11)=E$5,"","no coincideix amb població penitenciaria")</f>
      </c>
      <c r="F9" s="51">
        <f>+IF(SUM(F10:F11)=F$5,"","no coincideix amb població penitenciaria")</f>
      </c>
      <c r="G9" s="51">
        <f>+IF(SUM(G10:G11)=G$5,"","no coincideix amb població penitenciaria")</f>
      </c>
      <c r="H9" s="37"/>
    </row>
    <row r="10" spans="1:8" ht="13.5" customHeight="1">
      <c r="A10" s="37"/>
      <c r="B10" s="19" t="s">
        <v>40</v>
      </c>
      <c r="C10" s="20">
        <v>409</v>
      </c>
      <c r="D10" s="20">
        <v>416</v>
      </c>
      <c r="E10" s="20">
        <v>414</v>
      </c>
      <c r="F10" s="20">
        <v>227</v>
      </c>
      <c r="G10" s="20">
        <v>176</v>
      </c>
      <c r="H10" s="37"/>
    </row>
    <row r="11" spans="1:8" ht="13.5" customHeight="1" thickBot="1">
      <c r="A11" s="37"/>
      <c r="B11" s="21" t="s">
        <v>83</v>
      </c>
      <c r="C11" s="22">
        <v>10111</v>
      </c>
      <c r="D11" s="22">
        <v>10097</v>
      </c>
      <c r="E11" s="22">
        <v>9648</v>
      </c>
      <c r="F11" s="22">
        <v>9591</v>
      </c>
      <c r="G11" s="22">
        <v>9118</v>
      </c>
      <c r="H11" s="37"/>
    </row>
    <row r="12" spans="1:8" ht="13.5" customHeight="1" thickBot="1">
      <c r="A12" s="37"/>
      <c r="B12" s="21" t="s">
        <v>82</v>
      </c>
      <c r="C12" s="49">
        <v>36.8</v>
      </c>
      <c r="D12" s="49">
        <v>37</v>
      </c>
      <c r="E12" s="49">
        <v>37</v>
      </c>
      <c r="F12" s="49">
        <v>37.5</v>
      </c>
      <c r="G12" s="49">
        <v>38.1</v>
      </c>
      <c r="H12" s="37"/>
    </row>
    <row r="13" spans="1:8" ht="13.5" customHeight="1">
      <c r="A13" s="37"/>
      <c r="B13" s="25" t="s">
        <v>14</v>
      </c>
      <c r="C13" s="51">
        <f>+IF(SUM(C14:C15)=C$5,"","no coincideix amb població penitenciaria")</f>
      </c>
      <c r="D13" s="51">
        <f>+IF(SUM(D14:D15)=D$5,"","no coincideix amb població penitenciaria")</f>
      </c>
      <c r="E13" s="51">
        <f>+IF(SUM(E14:E15)=E$5,"","no coincideix amb població penitenciaria")</f>
      </c>
      <c r="F13" s="51">
        <f>+IF(SUM(F14:F15)=F$5,"","no coincideix amb població penitenciaria")</f>
      </c>
      <c r="G13" s="51">
        <f>+IF(SUM(G14:G15)=G$5,"","no coincideix amb població penitenciaria")</f>
      </c>
      <c r="H13" s="37"/>
    </row>
    <row r="14" spans="1:8" ht="13.5" customHeight="1">
      <c r="A14" s="37"/>
      <c r="B14" s="19" t="s">
        <v>15</v>
      </c>
      <c r="C14" s="20">
        <v>5874</v>
      </c>
      <c r="D14" s="20">
        <v>5695</v>
      </c>
      <c r="E14" s="20">
        <v>5508</v>
      </c>
      <c r="F14" s="20">
        <v>5467</v>
      </c>
      <c r="G14" s="20">
        <v>5221</v>
      </c>
      <c r="H14" s="37"/>
    </row>
    <row r="15" spans="1:8" ht="13.5" customHeight="1">
      <c r="A15" s="37"/>
      <c r="B15" s="19" t="s">
        <v>16</v>
      </c>
      <c r="C15" s="20">
        <f>+SUM(C16:C17)</f>
        <v>4646</v>
      </c>
      <c r="D15" s="20">
        <f>+SUM(D16:D17)</f>
        <v>4818</v>
      </c>
      <c r="E15" s="20">
        <f>+SUM(E16:E17)</f>
        <v>4554</v>
      </c>
      <c r="F15" s="20">
        <f>+SUM(F16:F17)</f>
        <v>4351</v>
      </c>
      <c r="G15" s="20">
        <f>+SUM(G16:G17)</f>
        <v>4073</v>
      </c>
      <c r="H15" s="37"/>
    </row>
    <row r="16" spans="1:8" ht="13.5" customHeight="1">
      <c r="A16" s="37"/>
      <c r="B16" s="27" t="s">
        <v>17</v>
      </c>
      <c r="C16" s="20">
        <v>598</v>
      </c>
      <c r="D16" s="20">
        <v>675</v>
      </c>
      <c r="E16" s="20">
        <v>650</v>
      </c>
      <c r="F16" s="20">
        <v>672</v>
      </c>
      <c r="G16" s="20">
        <v>668</v>
      </c>
      <c r="H16" s="37"/>
    </row>
    <row r="17" spans="1:8" ht="13.5" customHeight="1" thickBot="1">
      <c r="A17" s="37"/>
      <c r="B17" s="28" t="s">
        <v>18</v>
      </c>
      <c r="C17" s="22">
        <v>4048</v>
      </c>
      <c r="D17" s="22">
        <v>4143</v>
      </c>
      <c r="E17" s="22">
        <v>3904</v>
      </c>
      <c r="F17" s="22">
        <v>3679</v>
      </c>
      <c r="G17" s="22">
        <v>3405</v>
      </c>
      <c r="H17" s="37"/>
    </row>
    <row r="18" spans="2:7" ht="13.5" customHeight="1">
      <c r="B18" s="25" t="s">
        <v>19</v>
      </c>
      <c r="C18" s="51">
        <f>+IF(SUM(C19:C20)=C$5,"","no coincideix amb població penitenciaria")</f>
      </c>
      <c r="D18" s="51">
        <f>+IF(SUM(D19:D20)=D$5,"","no coincideix amb població penitenciaria")</f>
      </c>
      <c r="E18" s="51">
        <f>+IF(SUM(E19:E20)=E$5,"","no coincideix amb població penitenciaria")</f>
      </c>
      <c r="F18" s="51">
        <f>+IF(SUM(F19:F20)=F$5,"","no coincideix amb població penitenciaria")</f>
      </c>
      <c r="G18" s="51">
        <f>+IF(SUM(G19:G20)=G$5,"","no coincideix amb població penitenciaria")</f>
      </c>
    </row>
    <row r="19" spans="2:7" ht="13.5" customHeight="1">
      <c r="B19" s="19" t="s">
        <v>20</v>
      </c>
      <c r="C19" s="20">
        <v>8563</v>
      </c>
      <c r="D19" s="20">
        <v>8562</v>
      </c>
      <c r="E19" s="20">
        <v>8293</v>
      </c>
      <c r="F19" s="20">
        <v>8289</v>
      </c>
      <c r="G19" s="20">
        <v>7967</v>
      </c>
    </row>
    <row r="20" spans="2:7" ht="13.5" customHeight="1" thickBot="1">
      <c r="B20" s="19" t="s">
        <v>21</v>
      </c>
      <c r="C20" s="20">
        <v>1957</v>
      </c>
      <c r="D20" s="20">
        <v>1951</v>
      </c>
      <c r="E20" s="20">
        <v>1769</v>
      </c>
      <c r="F20" s="20">
        <v>1529</v>
      </c>
      <c r="G20" s="20">
        <v>1327</v>
      </c>
    </row>
    <row r="21" spans="2:7" ht="13.5" customHeight="1">
      <c r="B21" s="25" t="s">
        <v>77</v>
      </c>
      <c r="C21" s="51">
        <f>+IF(SUM(C22:C24)=C$5,"","no coincideix amb població penitenciaria")</f>
      </c>
      <c r="D21" s="51">
        <f>+IF(SUM(D22:D24)=D$5,"","no coincideix amb població penitenciaria")</f>
      </c>
      <c r="E21" s="51">
        <f>+IF(SUM(E22:E24)=E$5,"","no coincideix amb població penitenciaria")</f>
      </c>
      <c r="F21" s="51">
        <f>+IF(SUM(F22:F24)=F$5,"","no coincideix amb població penitenciaria")</f>
      </c>
      <c r="G21" s="51">
        <f>+IF(SUM(G22:G24)=G$5,"","no coincideix amb població penitenciaria")</f>
      </c>
    </row>
    <row r="22" spans="2:7" ht="13.5" customHeight="1">
      <c r="B22" s="19" t="s">
        <v>78</v>
      </c>
      <c r="C22" s="20">
        <v>5328</v>
      </c>
      <c r="D22" s="20">
        <v>4944</v>
      </c>
      <c r="E22" s="20">
        <v>4881</v>
      </c>
      <c r="F22" s="20">
        <v>4650</v>
      </c>
      <c r="G22" s="20">
        <v>4340</v>
      </c>
    </row>
    <row r="23" spans="2:7" ht="13.5" customHeight="1">
      <c r="B23" s="19" t="s">
        <v>80</v>
      </c>
      <c r="C23" s="20">
        <v>1578</v>
      </c>
      <c r="D23" s="20">
        <v>1631</v>
      </c>
      <c r="E23" s="20">
        <v>1504</v>
      </c>
      <c r="F23" s="20">
        <v>1545</v>
      </c>
      <c r="G23" s="20">
        <v>1374</v>
      </c>
    </row>
    <row r="24" spans="2:7" ht="13.5" customHeight="1" thickBot="1">
      <c r="B24" s="19" t="s">
        <v>79</v>
      </c>
      <c r="C24" s="20">
        <f>+C5-SUM(C22:C23)</f>
        <v>3614</v>
      </c>
      <c r="D24" s="20">
        <f>+D5-SUM(D22:D23)</f>
        <v>3938</v>
      </c>
      <c r="E24" s="20">
        <f>+E5-SUM(E22:E23)</f>
        <v>3677</v>
      </c>
      <c r="F24" s="20">
        <f>+F5-SUM(F22:F23)</f>
        <v>3623</v>
      </c>
      <c r="G24" s="20">
        <f>+G5-SUM(G22:G23)</f>
        <v>3580</v>
      </c>
    </row>
    <row r="25" spans="2:7" ht="13.5" customHeight="1">
      <c r="B25" s="25" t="s">
        <v>22</v>
      </c>
      <c r="C25" s="51">
        <f>+IF(SUM(C26:C28)=C$5,"","no coincideix amb població penitenciaria")</f>
      </c>
      <c r="D25" s="51">
        <f>+IF(SUM(D26:D28)=D$5,"","no coincideix amb població penitenciaria")</f>
      </c>
      <c r="E25" s="51">
        <f>+IF(SUM(E26:E28)=E$5,"","no coincideix amb població penitenciaria")</f>
      </c>
      <c r="F25" s="51">
        <f>+IF(SUM(F26:F28)=F$5,"","no coincideix amb població penitenciaria")</f>
      </c>
      <c r="G25" s="51">
        <f>+IF(SUM(G26:G28)=G$5,"","no coincideix amb població penitenciaria")</f>
      </c>
    </row>
    <row r="26" spans="2:7" ht="13.5" customHeight="1">
      <c r="B26" s="19" t="s">
        <v>23</v>
      </c>
      <c r="C26" s="20">
        <v>231</v>
      </c>
      <c r="D26" s="20">
        <v>203</v>
      </c>
      <c r="E26" s="20">
        <v>224</v>
      </c>
      <c r="F26" s="20">
        <v>224</v>
      </c>
      <c r="G26" s="20">
        <v>179</v>
      </c>
    </row>
    <row r="27" spans="2:7" ht="13.5" customHeight="1">
      <c r="B27" s="19" t="s">
        <v>24</v>
      </c>
      <c r="C27" s="20">
        <v>8446</v>
      </c>
      <c r="D27" s="20">
        <v>8428</v>
      </c>
      <c r="E27" s="20">
        <v>8121</v>
      </c>
      <c r="F27" s="20">
        <v>8023</v>
      </c>
      <c r="G27" s="20">
        <v>7499</v>
      </c>
    </row>
    <row r="28" spans="2:7" ht="13.5" customHeight="1" thickBot="1">
      <c r="B28" s="21" t="s">
        <v>25</v>
      </c>
      <c r="C28" s="22">
        <v>1843</v>
      </c>
      <c r="D28" s="22">
        <v>1882</v>
      </c>
      <c r="E28" s="22">
        <v>1717</v>
      </c>
      <c r="F28" s="22">
        <v>1571</v>
      </c>
      <c r="G28" s="22">
        <v>1616</v>
      </c>
    </row>
    <row r="29" spans="2:7" ht="13.5" customHeight="1">
      <c r="B29" s="25" t="s">
        <v>26</v>
      </c>
      <c r="C29" s="51">
        <f>+IF(SUM(C30:C33)=C$5,"","no coincideix amb població penitenciaria")</f>
      </c>
      <c r="D29" s="51">
        <f>+IF(SUM(D30:D33)=D$5,"","no coincideix amb població penitenciaria")</f>
      </c>
      <c r="E29" s="51">
        <f>+IF(SUM(E30:E33)=E$5,"","no coincideix amb població penitenciaria")</f>
      </c>
      <c r="F29" s="51">
        <f>+IF(SUM(F30:F33)=F$5,"","no coincideix amb població penitenciaria")</f>
      </c>
      <c r="G29" s="51">
        <f>+IF(SUM(G30:G33)=G$5,"","no coincideix amb població penitenciaria")</f>
      </c>
    </row>
    <row r="30" spans="2:7" ht="13.5" customHeight="1">
      <c r="B30" s="19" t="s">
        <v>27</v>
      </c>
      <c r="C30" s="20">
        <v>4138</v>
      </c>
      <c r="D30" s="20">
        <v>4161</v>
      </c>
      <c r="E30" s="20">
        <v>4117</v>
      </c>
      <c r="F30" s="20">
        <v>4055</v>
      </c>
      <c r="G30" s="20">
        <v>3800</v>
      </c>
    </row>
    <row r="31" spans="2:7" ht="13.5" customHeight="1">
      <c r="B31" s="30" t="s">
        <v>28</v>
      </c>
      <c r="C31" s="31">
        <v>2829</v>
      </c>
      <c r="D31" s="31">
        <v>2821</v>
      </c>
      <c r="E31" s="31">
        <v>2805</v>
      </c>
      <c r="F31" s="31">
        <v>2757</v>
      </c>
      <c r="G31" s="31">
        <v>2658</v>
      </c>
    </row>
    <row r="32" spans="2:7" ht="13.5" customHeight="1">
      <c r="B32" s="30" t="s">
        <v>29</v>
      </c>
      <c r="C32" s="31">
        <v>2815</v>
      </c>
      <c r="D32" s="31">
        <v>2647</v>
      </c>
      <c r="E32" s="31">
        <v>2233</v>
      </c>
      <c r="F32" s="31">
        <v>2059</v>
      </c>
      <c r="G32" s="31">
        <v>1864</v>
      </c>
    </row>
    <row r="33" spans="2:7" ht="13.5" customHeight="1" thickBot="1">
      <c r="B33" s="30" t="s">
        <v>30</v>
      </c>
      <c r="C33" s="31">
        <v>738</v>
      </c>
      <c r="D33" s="31">
        <v>884</v>
      </c>
      <c r="E33" s="31">
        <v>907</v>
      </c>
      <c r="F33" s="31">
        <v>947</v>
      </c>
      <c r="G33" s="31">
        <v>972</v>
      </c>
    </row>
    <row r="34" spans="2:7" ht="13.5" customHeight="1" thickBot="1">
      <c r="B34" s="33" t="s">
        <v>56</v>
      </c>
      <c r="C34" s="29">
        <v>846</v>
      </c>
      <c r="D34" s="29">
        <v>909</v>
      </c>
      <c r="E34" s="29">
        <v>1044</v>
      </c>
      <c r="F34" s="29">
        <v>1071</v>
      </c>
      <c r="G34" s="29">
        <v>1071</v>
      </c>
    </row>
    <row r="35" spans="2:7" ht="13.5" customHeight="1">
      <c r="B35" s="32"/>
      <c r="C35" s="32"/>
      <c r="D35" s="32"/>
      <c r="E35" s="32"/>
      <c r="F35" s="32"/>
      <c r="G35" s="32"/>
    </row>
    <row r="36" ht="13.5" customHeight="1">
      <c r="B36" s="18" t="s">
        <v>85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  <ignoredErrors>
    <ignoredError sqref="C29:G29 C9: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Q55"/>
  <sheetViews>
    <sheetView view="pageBreakPreview" zoomScale="60" zoomScalePageLayoutView="0" workbookViewId="0" topLeftCell="A13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16384" width="9.140625" style="18" customWidth="1"/>
  </cols>
  <sheetData>
    <row r="2" ht="13.5" customHeight="1">
      <c r="B2" s="23" t="s">
        <v>51</v>
      </c>
    </row>
    <row r="4" spans="2:7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</row>
    <row r="5" spans="2:7" ht="13.5" customHeight="1" thickBot="1">
      <c r="B5" s="25" t="s">
        <v>10</v>
      </c>
      <c r="C5" s="26">
        <v>17888</v>
      </c>
      <c r="D5" s="26">
        <v>17876</v>
      </c>
      <c r="E5" s="26">
        <v>17575</v>
      </c>
      <c r="F5" s="26">
        <v>16755</v>
      </c>
      <c r="G5" s="26">
        <v>15961</v>
      </c>
    </row>
    <row r="6" spans="2:7" ht="13.5" customHeight="1">
      <c r="B6" s="34" t="s">
        <v>75</v>
      </c>
      <c r="C6" s="29">
        <v>7089</v>
      </c>
      <c r="D6" s="29">
        <v>7195</v>
      </c>
      <c r="E6" s="29">
        <v>7267</v>
      </c>
      <c r="F6" s="29">
        <v>6693</v>
      </c>
      <c r="G6" s="29">
        <v>6047</v>
      </c>
    </row>
    <row r="7" spans="2:7" ht="13.5" customHeight="1" thickBot="1">
      <c r="B7" s="21" t="s">
        <v>76</v>
      </c>
      <c r="C7" s="22">
        <v>6756</v>
      </c>
      <c r="D7" s="22">
        <v>6902</v>
      </c>
      <c r="E7" s="22">
        <v>7005</v>
      </c>
      <c r="F7" s="22">
        <v>6416</v>
      </c>
      <c r="G7" s="22">
        <v>6079</v>
      </c>
    </row>
    <row r="8" spans="2:7" ht="13.5" customHeight="1">
      <c r="B8" s="32"/>
      <c r="C8" s="48"/>
      <c r="D8" s="48"/>
      <c r="E8" s="48"/>
      <c r="F8" s="48"/>
      <c r="G8" s="48"/>
    </row>
    <row r="10" ht="13.5" customHeight="1">
      <c r="B10" s="23" t="s">
        <v>59</v>
      </c>
    </row>
    <row r="12" spans="2:7" ht="13.5" customHeight="1" thickBot="1">
      <c r="B12" s="24"/>
      <c r="C12" s="24">
        <v>2010</v>
      </c>
      <c r="D12" s="24">
        <v>2011</v>
      </c>
      <c r="E12" s="24">
        <v>2012</v>
      </c>
      <c r="F12" s="24">
        <v>2013</v>
      </c>
      <c r="G12" s="24">
        <v>2014</v>
      </c>
    </row>
    <row r="13" spans="2:7" ht="13.5" customHeight="1">
      <c r="B13" s="33" t="s">
        <v>81</v>
      </c>
      <c r="C13" s="108" t="s">
        <v>55</v>
      </c>
      <c r="D13" s="109" t="s">
        <v>55</v>
      </c>
      <c r="E13" s="29">
        <v>16063</v>
      </c>
      <c r="F13" s="29">
        <v>16099</v>
      </c>
      <c r="G13" s="29">
        <v>15875</v>
      </c>
    </row>
    <row r="14" spans="2:7" ht="13.5" customHeight="1">
      <c r="B14" s="43" t="s">
        <v>52</v>
      </c>
      <c r="C14" s="20">
        <v>5178</v>
      </c>
      <c r="D14" s="20">
        <v>5409</v>
      </c>
      <c r="E14" s="20">
        <v>5228</v>
      </c>
      <c r="F14" s="20">
        <v>5040</v>
      </c>
      <c r="G14" s="20">
        <v>4946</v>
      </c>
    </row>
    <row r="15" spans="2:7" ht="13.5" customHeight="1" thickBot="1">
      <c r="B15" s="44" t="s">
        <v>57</v>
      </c>
      <c r="C15" s="22">
        <v>731</v>
      </c>
      <c r="D15" s="22">
        <v>794</v>
      </c>
      <c r="E15" s="22">
        <v>1020</v>
      </c>
      <c r="F15" s="22">
        <v>1205</v>
      </c>
      <c r="G15" s="22">
        <v>1222</v>
      </c>
    </row>
    <row r="16" spans="2:7" ht="13.5" customHeight="1">
      <c r="B16" s="33" t="s">
        <v>86</v>
      </c>
      <c r="C16" s="29">
        <v>3906</v>
      </c>
      <c r="D16" s="29">
        <v>3529</v>
      </c>
      <c r="E16" s="29">
        <v>3510</v>
      </c>
      <c r="F16" s="29">
        <v>3659</v>
      </c>
      <c r="G16" s="29">
        <v>3955</v>
      </c>
    </row>
    <row r="17" spans="2:7" ht="13.5" customHeight="1" thickBot="1">
      <c r="B17" s="44" t="s">
        <v>87</v>
      </c>
      <c r="C17" s="50">
        <v>11.38</v>
      </c>
      <c r="D17" s="50">
        <v>12.21</v>
      </c>
      <c r="E17" s="50">
        <v>10.99</v>
      </c>
      <c r="F17" s="50">
        <v>11.93</v>
      </c>
      <c r="G17" s="50">
        <v>11.8</v>
      </c>
    </row>
    <row r="18" spans="2:7" s="37" customFormat="1" ht="13.5" customHeight="1">
      <c r="B18" s="93" t="s">
        <v>53</v>
      </c>
      <c r="C18" s="94">
        <v>3902</v>
      </c>
      <c r="D18" s="94">
        <v>3395</v>
      </c>
      <c r="E18" s="94">
        <v>3581</v>
      </c>
      <c r="F18" s="94">
        <v>3719</v>
      </c>
      <c r="G18" s="107">
        <v>4048</v>
      </c>
    </row>
    <row r="19" spans="2:7" ht="13.5" customHeight="1" thickBot="1">
      <c r="B19" s="40" t="s">
        <v>54</v>
      </c>
      <c r="C19" s="42" t="s">
        <v>55</v>
      </c>
      <c r="D19" s="42" t="s">
        <v>55</v>
      </c>
      <c r="E19" s="41">
        <v>0.4232224453427254</v>
      </c>
      <c r="F19" s="41">
        <v>0.44691986493146457</v>
      </c>
      <c r="G19" s="41">
        <v>0.5014083333333333</v>
      </c>
    </row>
    <row r="20" spans="2:7" ht="13.5" customHeight="1">
      <c r="B20" s="32"/>
      <c r="C20" s="32"/>
      <c r="D20" s="32"/>
      <c r="E20" s="32"/>
      <c r="F20" s="32"/>
      <c r="G20" s="32"/>
    </row>
    <row r="22" ht="13.5" customHeight="1">
      <c r="B22" s="23" t="s">
        <v>58</v>
      </c>
    </row>
    <row r="24" spans="2:7" ht="13.5" customHeight="1" thickBot="1">
      <c r="B24" s="24"/>
      <c r="C24" s="24">
        <v>2010</v>
      </c>
      <c r="D24" s="24">
        <v>2011</v>
      </c>
      <c r="E24" s="24">
        <v>2012</v>
      </c>
      <c r="F24" s="24">
        <v>2013</v>
      </c>
      <c r="G24" s="24">
        <v>2014</v>
      </c>
    </row>
    <row r="25" spans="2:7" ht="13.5" customHeight="1">
      <c r="B25" s="34" t="s">
        <v>41</v>
      </c>
      <c r="C25" s="108" t="s">
        <v>55</v>
      </c>
      <c r="D25" s="109" t="s">
        <v>55</v>
      </c>
      <c r="E25" s="29">
        <f>+SUM(E26:E29)</f>
        <v>4499</v>
      </c>
      <c r="F25" s="29">
        <f>+SUM(F26:F29)</f>
        <v>4512</v>
      </c>
      <c r="G25" s="29">
        <f>+SUM(G26:G29)</f>
        <v>4138</v>
      </c>
    </row>
    <row r="26" spans="2:7" ht="13.5" customHeight="1">
      <c r="B26" s="27" t="s">
        <v>48</v>
      </c>
      <c r="C26" s="110" t="s">
        <v>55</v>
      </c>
      <c r="D26" s="110" t="s">
        <v>55</v>
      </c>
      <c r="E26" s="20">
        <v>332</v>
      </c>
      <c r="F26" s="20">
        <v>315</v>
      </c>
      <c r="G26" s="20">
        <v>306</v>
      </c>
    </row>
    <row r="27" spans="2:7" ht="13.5" customHeight="1">
      <c r="B27" s="27" t="s">
        <v>49</v>
      </c>
      <c r="C27" s="110" t="s">
        <v>55</v>
      </c>
      <c r="D27" s="110" t="s">
        <v>55</v>
      </c>
      <c r="E27" s="20">
        <v>510</v>
      </c>
      <c r="F27" s="20">
        <v>534</v>
      </c>
      <c r="G27" s="20">
        <v>535</v>
      </c>
    </row>
    <row r="28" spans="2:7" ht="13.5" customHeight="1">
      <c r="B28" s="27" t="s">
        <v>50</v>
      </c>
      <c r="C28" s="110" t="s">
        <v>55</v>
      </c>
      <c r="D28" s="110" t="s">
        <v>55</v>
      </c>
      <c r="E28" s="20">
        <v>512</v>
      </c>
      <c r="F28" s="20">
        <v>585</v>
      </c>
      <c r="G28" s="20">
        <v>482</v>
      </c>
    </row>
    <row r="29" spans="2:7" ht="13.5" customHeight="1">
      <c r="B29" s="27" t="s">
        <v>42</v>
      </c>
      <c r="C29" s="110" t="s">
        <v>55</v>
      </c>
      <c r="D29" s="110" t="s">
        <v>55</v>
      </c>
      <c r="E29" s="20">
        <v>3145</v>
      </c>
      <c r="F29" s="20">
        <v>3078</v>
      </c>
      <c r="G29" s="20">
        <v>2815</v>
      </c>
    </row>
    <row r="30" spans="2:7" ht="13.5" customHeight="1">
      <c r="B30" s="19" t="s">
        <v>43</v>
      </c>
      <c r="C30" s="110" t="s">
        <v>55</v>
      </c>
      <c r="D30" s="110" t="s">
        <v>55</v>
      </c>
      <c r="E30" s="20">
        <v>9024</v>
      </c>
      <c r="F30" s="20">
        <v>9236</v>
      </c>
      <c r="G30" s="20">
        <v>9096</v>
      </c>
    </row>
    <row r="31" spans="2:7" ht="13.5" customHeight="1">
      <c r="B31" s="19" t="s">
        <v>44</v>
      </c>
      <c r="C31" s="110" t="s">
        <v>55</v>
      </c>
      <c r="D31" s="110" t="s">
        <v>55</v>
      </c>
      <c r="E31" s="20">
        <v>10354</v>
      </c>
      <c r="F31" s="20">
        <v>10451</v>
      </c>
      <c r="G31" s="20">
        <v>10526</v>
      </c>
    </row>
    <row r="32" spans="2:7" ht="13.5" customHeight="1">
      <c r="B32" s="19" t="s">
        <v>45</v>
      </c>
      <c r="C32" s="110" t="s">
        <v>55</v>
      </c>
      <c r="D32" s="110" t="s">
        <v>55</v>
      </c>
      <c r="E32" s="20">
        <v>5977</v>
      </c>
      <c r="F32" s="20">
        <v>6183</v>
      </c>
      <c r="G32" s="20">
        <v>5952</v>
      </c>
    </row>
    <row r="33" spans="2:7" ht="13.5" customHeight="1">
      <c r="B33" s="19" t="s">
        <v>46</v>
      </c>
      <c r="C33" s="110" t="s">
        <v>55</v>
      </c>
      <c r="D33" s="110" t="s">
        <v>55</v>
      </c>
      <c r="E33" s="20">
        <v>9793</v>
      </c>
      <c r="F33" s="20">
        <v>10061</v>
      </c>
      <c r="G33" s="20">
        <v>10469</v>
      </c>
    </row>
    <row r="34" spans="2:7" ht="13.5" customHeight="1" thickBot="1">
      <c r="B34" s="19" t="s">
        <v>47</v>
      </c>
      <c r="C34" s="110" t="s">
        <v>55</v>
      </c>
      <c r="D34" s="110" t="s">
        <v>55</v>
      </c>
      <c r="E34" s="20">
        <v>253</v>
      </c>
      <c r="F34" s="20">
        <v>403</v>
      </c>
      <c r="G34" s="20">
        <v>330</v>
      </c>
    </row>
    <row r="35" spans="1:7" ht="13.5" customHeight="1">
      <c r="A35" s="37"/>
      <c r="B35" s="38"/>
      <c r="C35" s="39"/>
      <c r="D35" s="39"/>
      <c r="E35" s="39"/>
      <c r="F35" s="39"/>
      <c r="G35" s="39"/>
    </row>
    <row r="37" ht="13.5" customHeight="1">
      <c r="B37" s="23" t="s">
        <v>70</v>
      </c>
    </row>
    <row r="39" spans="2:7" ht="13.5" customHeight="1" thickBot="1">
      <c r="B39" s="24"/>
      <c r="C39" s="24">
        <v>2010</v>
      </c>
      <c r="D39" s="24">
        <v>2011</v>
      </c>
      <c r="E39" s="24">
        <v>2012</v>
      </c>
      <c r="F39" s="24">
        <v>2013</v>
      </c>
      <c r="G39" s="24">
        <v>2014</v>
      </c>
    </row>
    <row r="40" spans="2:7" ht="13.5" customHeight="1">
      <c r="B40" s="45" t="s">
        <v>60</v>
      </c>
      <c r="C40" s="26">
        <f>+SUM(C41:C43)</f>
        <v>1242</v>
      </c>
      <c r="D40" s="26">
        <f>+SUM(D41:D43)</f>
        <v>1188</v>
      </c>
      <c r="E40" s="26">
        <f>+SUM(E41:E43)</f>
        <v>1448</v>
      </c>
      <c r="F40" s="26">
        <f>+SUM(F41:F43)</f>
        <v>1561</v>
      </c>
      <c r="G40" s="26">
        <f>+SUM(G41:G43)</f>
        <v>1428</v>
      </c>
    </row>
    <row r="41" spans="2:7" ht="13.5" customHeight="1">
      <c r="B41" s="19" t="s">
        <v>61</v>
      </c>
      <c r="C41" s="20">
        <v>67</v>
      </c>
      <c r="D41" s="20">
        <v>64</v>
      </c>
      <c r="E41" s="20">
        <v>53</v>
      </c>
      <c r="F41" s="20">
        <v>47</v>
      </c>
      <c r="G41" s="20">
        <v>47</v>
      </c>
    </row>
    <row r="42" spans="2:7" ht="13.5" customHeight="1">
      <c r="B42" s="19" t="s">
        <v>62</v>
      </c>
      <c r="C42" s="20">
        <v>985</v>
      </c>
      <c r="D42" s="20">
        <v>903</v>
      </c>
      <c r="E42" s="20">
        <v>1087</v>
      </c>
      <c r="F42" s="20">
        <v>1187</v>
      </c>
      <c r="G42" s="20">
        <v>1054</v>
      </c>
    </row>
    <row r="43" spans="2:7" ht="13.5" customHeight="1" thickBot="1">
      <c r="B43" s="21" t="s">
        <v>63</v>
      </c>
      <c r="C43" s="22">
        <v>190</v>
      </c>
      <c r="D43" s="22">
        <v>221</v>
      </c>
      <c r="E43" s="22">
        <v>308</v>
      </c>
      <c r="F43" s="22">
        <v>327</v>
      </c>
      <c r="G43" s="22">
        <v>327</v>
      </c>
    </row>
    <row r="44" spans="2:7" ht="13.5" customHeight="1">
      <c r="B44" s="45" t="s">
        <v>64</v>
      </c>
      <c r="C44" s="26">
        <f>+SUM(C45:C47)</f>
        <v>1</v>
      </c>
      <c r="D44" s="26">
        <f>+SUM(D45:D47)</f>
        <v>0</v>
      </c>
      <c r="E44" s="26">
        <f>+SUM(E45:E47)</f>
        <v>1.4</v>
      </c>
      <c r="F44" s="26">
        <f>+SUM(F45:F47)</f>
        <v>8</v>
      </c>
      <c r="G44" s="26">
        <f>+SUM(G45:G47)</f>
        <v>0</v>
      </c>
    </row>
    <row r="45" spans="2:7" ht="13.5" customHeight="1">
      <c r="B45" s="19" t="s">
        <v>67</v>
      </c>
      <c r="C45" s="20">
        <v>1</v>
      </c>
      <c r="D45" s="20">
        <v>0</v>
      </c>
      <c r="E45" s="20">
        <v>1</v>
      </c>
      <c r="F45" s="20">
        <v>1</v>
      </c>
      <c r="G45" s="20">
        <v>0</v>
      </c>
    </row>
    <row r="46" spans="2:7" ht="13.5" customHeight="1">
      <c r="B46" s="19" t="s">
        <v>68</v>
      </c>
      <c r="C46" s="20">
        <v>0</v>
      </c>
      <c r="D46" s="20">
        <v>0</v>
      </c>
      <c r="E46" s="20">
        <v>0.133333333333334</v>
      </c>
      <c r="F46" s="20">
        <v>1</v>
      </c>
      <c r="G46" s="20">
        <v>0</v>
      </c>
    </row>
    <row r="47" spans="2:7" ht="13.5" customHeight="1">
      <c r="B47" s="30" t="s">
        <v>69</v>
      </c>
      <c r="C47" s="31">
        <v>0</v>
      </c>
      <c r="D47" s="31">
        <v>0</v>
      </c>
      <c r="E47" s="31">
        <v>0.266666666666666</v>
      </c>
      <c r="F47" s="31">
        <v>6</v>
      </c>
      <c r="G47" s="31">
        <v>0</v>
      </c>
    </row>
    <row r="48" spans="2:7" ht="13.5" customHeight="1" thickBot="1">
      <c r="B48" s="46" t="s">
        <v>65</v>
      </c>
      <c r="C48" s="47">
        <v>1</v>
      </c>
      <c r="D48" s="47">
        <v>0</v>
      </c>
      <c r="E48" s="47">
        <v>1</v>
      </c>
      <c r="F48" s="47">
        <v>6</v>
      </c>
      <c r="G48" s="47">
        <v>0</v>
      </c>
    </row>
    <row r="49" spans="2:7" ht="13.5" customHeight="1">
      <c r="B49" s="45" t="s">
        <v>66</v>
      </c>
      <c r="C49" s="26">
        <v>271</v>
      </c>
      <c r="D49" s="26">
        <v>274</v>
      </c>
      <c r="E49" s="26">
        <v>233</v>
      </c>
      <c r="F49" s="26">
        <v>188</v>
      </c>
      <c r="G49" s="26">
        <v>191</v>
      </c>
    </row>
    <row r="50" spans="2:7" ht="13.5" customHeight="1" thickBot="1">
      <c r="B50" s="46" t="s">
        <v>65</v>
      </c>
      <c r="C50" s="47">
        <v>166</v>
      </c>
      <c r="D50" s="47">
        <v>148</v>
      </c>
      <c r="E50" s="47">
        <v>139</v>
      </c>
      <c r="F50" s="47">
        <v>111</v>
      </c>
      <c r="G50" s="47">
        <v>108</v>
      </c>
    </row>
    <row r="51" spans="2:7" ht="13.5" customHeight="1">
      <c r="B51" s="45" t="s">
        <v>71</v>
      </c>
      <c r="C51" s="26">
        <f>+SUM(C52:C54)</f>
        <v>53</v>
      </c>
      <c r="D51" s="26">
        <f>+SUM(D52:D54)</f>
        <v>55</v>
      </c>
      <c r="E51" s="26">
        <f>+SUM(E52:E54)</f>
        <v>44</v>
      </c>
      <c r="F51" s="26">
        <f>+SUM(F52:F54)</f>
        <v>62</v>
      </c>
      <c r="G51" s="26">
        <f>+SUM(G52:G54)</f>
        <v>50</v>
      </c>
    </row>
    <row r="52" spans="2:7" ht="13.5" customHeight="1">
      <c r="B52" s="19" t="s">
        <v>72</v>
      </c>
      <c r="C52" s="20">
        <v>25</v>
      </c>
      <c r="D52" s="20">
        <v>23</v>
      </c>
      <c r="E52" s="20">
        <v>14</v>
      </c>
      <c r="F52" s="20">
        <v>23</v>
      </c>
      <c r="G52" s="20">
        <v>15</v>
      </c>
    </row>
    <row r="53" spans="2:17" ht="13.5" customHeight="1">
      <c r="B53" s="19" t="s">
        <v>73</v>
      </c>
      <c r="C53" s="20">
        <v>17</v>
      </c>
      <c r="D53" s="20">
        <v>30</v>
      </c>
      <c r="E53" s="20">
        <v>21</v>
      </c>
      <c r="F53" s="20">
        <v>30</v>
      </c>
      <c r="G53" s="20">
        <v>18</v>
      </c>
      <c r="Q53" s="18">
        <f>+SUM(P53:P57)</f>
        <v>0</v>
      </c>
    </row>
    <row r="54" spans="2:7" ht="13.5" customHeight="1" thickBot="1">
      <c r="B54" s="30" t="s">
        <v>74</v>
      </c>
      <c r="C54" s="31">
        <v>11</v>
      </c>
      <c r="D54" s="31">
        <v>2</v>
      </c>
      <c r="E54" s="31">
        <v>9</v>
      </c>
      <c r="F54" s="31">
        <v>9</v>
      </c>
      <c r="G54" s="31">
        <v>17</v>
      </c>
    </row>
    <row r="55" spans="1:7" ht="13.5" customHeight="1">
      <c r="A55" s="37"/>
      <c r="B55" s="38"/>
      <c r="C55" s="39"/>
      <c r="D55" s="39"/>
      <c r="E55" s="39"/>
      <c r="F55" s="39"/>
      <c r="G55" s="39"/>
    </row>
  </sheetData>
  <sheetProtection/>
  <printOptions/>
  <pageMargins left="0.7" right="0.7" top="0.75" bottom="0.75" header="0.3" footer="0.3"/>
  <pageSetup horizontalDpi="600" verticalDpi="600" orientation="landscape" paperSize="9" scale="90" r:id="rId1"/>
  <rowBreaks count="1" manualBreakCount="1">
    <brk id="35" max="255" man="1"/>
  </rowBreaks>
  <colBreaks count="1" manualBreakCount="1">
    <brk id="9" max="65535" man="1"/>
  </colBreaks>
  <ignoredErrors>
    <ignoredError sqref="E25:G25 C44:G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2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16384" width="9.140625" style="18" customWidth="1"/>
  </cols>
  <sheetData>
    <row r="2" ht="13.5" customHeight="1">
      <c r="B2" s="23" t="s">
        <v>33</v>
      </c>
    </row>
    <row r="4" spans="2:7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</row>
    <row r="5" spans="2:7" ht="13.5" customHeight="1">
      <c r="B5" s="25" t="s">
        <v>31</v>
      </c>
      <c r="C5" s="35">
        <v>911.63</v>
      </c>
      <c r="D5" s="35">
        <v>916.82</v>
      </c>
      <c r="E5" s="35">
        <v>930.67</v>
      </c>
      <c r="F5" s="35">
        <v>941.71</v>
      </c>
      <c r="G5" s="35">
        <v>996.9</v>
      </c>
    </row>
    <row r="6" spans="2:7" ht="13.5" customHeight="1">
      <c r="B6" s="19" t="s">
        <v>21</v>
      </c>
      <c r="C6" s="36">
        <v>289.75</v>
      </c>
      <c r="D6" s="36">
        <v>272.22</v>
      </c>
      <c r="E6" s="36">
        <v>275.36</v>
      </c>
      <c r="F6" s="36">
        <v>302.56</v>
      </c>
      <c r="G6" s="36">
        <v>295.4</v>
      </c>
    </row>
    <row r="7" spans="2:7" ht="13.5" customHeight="1" thickBot="1">
      <c r="B7" s="19" t="s">
        <v>20</v>
      </c>
      <c r="C7" s="36">
        <v>1070.04</v>
      </c>
      <c r="D7" s="36">
        <v>1079.25</v>
      </c>
      <c r="E7" s="36">
        <v>1083.58</v>
      </c>
      <c r="F7" s="36">
        <v>1071.17</v>
      </c>
      <c r="G7" s="36">
        <v>1124.4</v>
      </c>
    </row>
    <row r="8" spans="2:7" ht="13.5" customHeight="1">
      <c r="B8" s="25" t="s">
        <v>32</v>
      </c>
      <c r="C8" s="35">
        <v>587.64</v>
      </c>
      <c r="D8" s="35">
        <v>473.38</v>
      </c>
      <c r="E8" s="35">
        <v>441.63</v>
      </c>
      <c r="F8" s="35">
        <v>387.37</v>
      </c>
      <c r="G8" s="35">
        <v>473.5</v>
      </c>
    </row>
    <row r="9" spans="2:7" ht="13.5" customHeight="1">
      <c r="B9" s="19" t="s">
        <v>21</v>
      </c>
      <c r="C9" s="36">
        <v>127.3</v>
      </c>
      <c r="D9" s="36">
        <v>125.45</v>
      </c>
      <c r="E9" s="36">
        <v>145.41</v>
      </c>
      <c r="F9" s="36">
        <v>126.05</v>
      </c>
      <c r="G9" s="36">
        <v>95.2</v>
      </c>
    </row>
    <row r="10" spans="2:7" ht="13.5" customHeight="1" thickBot="1">
      <c r="B10" s="19" t="s">
        <v>20</v>
      </c>
      <c r="C10" s="36">
        <v>908.36</v>
      </c>
      <c r="D10" s="36">
        <v>756.07</v>
      </c>
      <c r="E10" s="36">
        <v>615.76</v>
      </c>
      <c r="F10" s="36">
        <v>542.38</v>
      </c>
      <c r="G10" s="36">
        <v>657.6</v>
      </c>
    </row>
    <row r="11" spans="2:7" ht="13.5" customHeight="1">
      <c r="B11" s="32"/>
      <c r="C11" s="32"/>
      <c r="D11" s="32"/>
      <c r="E11" s="32"/>
      <c r="F11" s="32"/>
      <c r="G11" s="32"/>
    </row>
    <row r="13" ht="13.5" customHeight="1">
      <c r="B13" s="23" t="s">
        <v>34</v>
      </c>
    </row>
    <row r="15" spans="2:7" ht="13.5" customHeight="1" thickBot="1">
      <c r="B15" s="24"/>
      <c r="C15" s="24">
        <v>2010</v>
      </c>
      <c r="D15" s="24">
        <v>2011</v>
      </c>
      <c r="E15" s="24">
        <v>2012</v>
      </c>
      <c r="F15" s="24">
        <v>2013</v>
      </c>
      <c r="G15" s="24">
        <v>2014</v>
      </c>
    </row>
    <row r="16" spans="2:7" ht="13.5" customHeight="1">
      <c r="B16" s="34" t="s">
        <v>36</v>
      </c>
      <c r="C16" s="29">
        <v>3142</v>
      </c>
      <c r="D16" s="29">
        <v>3095</v>
      </c>
      <c r="E16" s="29">
        <v>3071</v>
      </c>
      <c r="F16" s="29">
        <v>2941</v>
      </c>
      <c r="G16" s="29">
        <v>3010</v>
      </c>
    </row>
    <row r="17" spans="2:7" ht="13.5" customHeight="1">
      <c r="B17" s="19" t="s">
        <v>37</v>
      </c>
      <c r="C17" s="20">
        <v>2399</v>
      </c>
      <c r="D17" s="20">
        <v>2322</v>
      </c>
      <c r="E17" s="20">
        <v>2291</v>
      </c>
      <c r="F17" s="20">
        <v>2287</v>
      </c>
      <c r="G17" s="20">
        <v>2266</v>
      </c>
    </row>
    <row r="18" spans="2:7" ht="13.5" customHeight="1">
      <c r="B18" s="19" t="s">
        <v>38</v>
      </c>
      <c r="C18" s="20">
        <v>2186</v>
      </c>
      <c r="D18" s="20">
        <v>2201</v>
      </c>
      <c r="E18" s="20">
        <v>2281</v>
      </c>
      <c r="F18" s="20">
        <v>2311</v>
      </c>
      <c r="G18" s="20">
        <v>2444</v>
      </c>
    </row>
    <row r="19" spans="2:7" ht="13.5" customHeight="1">
      <c r="B19" s="19" t="s">
        <v>39</v>
      </c>
      <c r="C19" s="20">
        <v>2090</v>
      </c>
      <c r="D19" s="20">
        <v>2054</v>
      </c>
      <c r="E19" s="20">
        <v>2052</v>
      </c>
      <c r="F19" s="20">
        <v>2205</v>
      </c>
      <c r="G19" s="20">
        <v>2278</v>
      </c>
    </row>
    <row r="20" spans="2:7" ht="13.5" customHeight="1" thickBot="1">
      <c r="B20" s="19" t="s">
        <v>40</v>
      </c>
      <c r="C20" s="20">
        <v>1842</v>
      </c>
      <c r="D20" s="20">
        <v>1605</v>
      </c>
      <c r="E20" s="20">
        <v>1655</v>
      </c>
      <c r="F20" s="20">
        <v>1437</v>
      </c>
      <c r="G20" s="20">
        <v>1516</v>
      </c>
    </row>
    <row r="21" spans="2:7" ht="13.5" customHeight="1" thickBot="1">
      <c r="B21" s="25" t="s">
        <v>35</v>
      </c>
      <c r="C21" s="26">
        <v>2726</v>
      </c>
      <c r="D21" s="26">
        <v>2685</v>
      </c>
      <c r="E21" s="26">
        <v>2708</v>
      </c>
      <c r="F21" s="26">
        <v>2648</v>
      </c>
      <c r="G21" s="26">
        <v>2739</v>
      </c>
    </row>
    <row r="22" spans="2:7" ht="13.5" customHeight="1">
      <c r="B22" s="32"/>
      <c r="C22" s="32"/>
      <c r="D22" s="32"/>
      <c r="E22" s="32"/>
      <c r="F22" s="32"/>
      <c r="G22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8" customWidth="1"/>
    <col min="2" max="2" width="58.57421875" style="18" customWidth="1"/>
    <col min="3" max="7" width="11.7109375" style="18" customWidth="1"/>
    <col min="8" max="16384" width="9.140625" style="18" customWidth="1"/>
  </cols>
  <sheetData>
    <row r="2" ht="13.5" customHeight="1">
      <c r="B2" s="23" t="s">
        <v>113</v>
      </c>
    </row>
    <row r="4" spans="2:7" ht="13.5" customHeight="1" thickBot="1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</row>
    <row r="5" spans="2:7" ht="13.5" customHeight="1">
      <c r="B5" s="25" t="s">
        <v>94</v>
      </c>
      <c r="C5" s="26">
        <v>5050</v>
      </c>
      <c r="D5" s="26">
        <v>4930</v>
      </c>
      <c r="E5" s="26">
        <v>4893</v>
      </c>
      <c r="F5" s="26">
        <v>4845</v>
      </c>
      <c r="G5" s="26">
        <v>4677</v>
      </c>
    </row>
    <row r="6" spans="2:7" ht="13.5" customHeight="1">
      <c r="B6" s="19" t="s">
        <v>95</v>
      </c>
      <c r="C6" s="111" t="s">
        <v>55</v>
      </c>
      <c r="D6" s="110" t="s">
        <v>55</v>
      </c>
      <c r="E6" s="110" t="s">
        <v>55</v>
      </c>
      <c r="F6" s="20">
        <v>3099</v>
      </c>
      <c r="G6" s="20">
        <v>3168</v>
      </c>
    </row>
    <row r="7" spans="2:7" ht="13.5" customHeight="1">
      <c r="B7" s="19" t="s">
        <v>96</v>
      </c>
      <c r="C7" s="110" t="s">
        <v>55</v>
      </c>
      <c r="D7" s="110" t="s">
        <v>55</v>
      </c>
      <c r="E7" s="110" t="s">
        <v>55</v>
      </c>
      <c r="F7" s="20">
        <v>884</v>
      </c>
      <c r="G7" s="20">
        <v>945</v>
      </c>
    </row>
    <row r="8" spans="2:7" ht="13.5" customHeight="1" thickBot="1">
      <c r="B8" s="19" t="s">
        <v>97</v>
      </c>
      <c r="C8" s="110" t="s">
        <v>55</v>
      </c>
      <c r="D8" s="110" t="s">
        <v>55</v>
      </c>
      <c r="E8" s="110" t="s">
        <v>55</v>
      </c>
      <c r="F8" s="20">
        <f>+F5-SUM(F6:F7)</f>
        <v>862</v>
      </c>
      <c r="G8" s="20">
        <f>+G5-SUM(G6:G7)</f>
        <v>564</v>
      </c>
    </row>
    <row r="9" spans="2:7" ht="13.5" customHeight="1">
      <c r="B9" s="33" t="s">
        <v>89</v>
      </c>
      <c r="C9" s="53">
        <v>2.08</v>
      </c>
      <c r="D9" s="53">
        <v>2.1324543610547666</v>
      </c>
      <c r="E9" s="53">
        <v>2.056</v>
      </c>
      <c r="F9" s="53">
        <v>2.03</v>
      </c>
      <c r="G9" s="53">
        <v>1.9871712636305323</v>
      </c>
    </row>
    <row r="10" spans="2:7" ht="13.5" customHeight="1">
      <c r="B10" s="40" t="s">
        <v>90</v>
      </c>
      <c r="C10" s="54">
        <v>3.22</v>
      </c>
      <c r="D10" s="54">
        <v>3.29</v>
      </c>
      <c r="E10" s="54">
        <v>3.21</v>
      </c>
      <c r="F10" s="54">
        <v>3.17</v>
      </c>
      <c r="G10" s="54">
        <v>2.933712121212121</v>
      </c>
    </row>
    <row r="11" spans="2:7" ht="13.5" customHeight="1" thickBot="1">
      <c r="B11" s="40" t="s">
        <v>91</v>
      </c>
      <c r="C11" s="54">
        <v>11.4</v>
      </c>
      <c r="D11" s="54">
        <v>11.81</v>
      </c>
      <c r="E11" s="54">
        <v>11.38</v>
      </c>
      <c r="F11" s="54">
        <v>11.11</v>
      </c>
      <c r="G11" s="54">
        <v>9.834920634920636</v>
      </c>
    </row>
    <row r="12" spans="2:7" ht="13.5" customHeight="1">
      <c r="B12" s="32"/>
      <c r="C12" s="32"/>
      <c r="D12" s="32"/>
      <c r="E12" s="32"/>
      <c r="F12" s="32"/>
      <c r="G12" s="32"/>
    </row>
    <row r="14" ht="13.5" customHeight="1">
      <c r="B14" s="23" t="s">
        <v>114</v>
      </c>
    </row>
    <row r="16" spans="2:7" ht="13.5" customHeight="1">
      <c r="B16" s="55"/>
      <c r="C16" s="61" t="s">
        <v>24</v>
      </c>
      <c r="D16" s="62"/>
      <c r="E16" s="61" t="s">
        <v>25</v>
      </c>
      <c r="F16" s="62"/>
      <c r="G16" s="89" t="s">
        <v>105</v>
      </c>
    </row>
    <row r="17" spans="2:7" ht="13.5" customHeight="1" thickBot="1">
      <c r="B17" s="56"/>
      <c r="C17" s="63" t="s">
        <v>12</v>
      </c>
      <c r="D17" s="64" t="s">
        <v>13</v>
      </c>
      <c r="E17" s="63" t="s">
        <v>12</v>
      </c>
      <c r="F17" s="64" t="s">
        <v>13</v>
      </c>
      <c r="G17" s="63"/>
    </row>
    <row r="18" spans="2:7" ht="13.5" customHeight="1">
      <c r="B18" s="57" t="s">
        <v>98</v>
      </c>
      <c r="C18" s="65">
        <v>996</v>
      </c>
      <c r="D18" s="66">
        <v>390</v>
      </c>
      <c r="E18" s="65">
        <v>100</v>
      </c>
      <c r="F18" s="66">
        <v>0</v>
      </c>
      <c r="G18" s="90">
        <f>+SUM(C18:F18)</f>
        <v>1486</v>
      </c>
    </row>
    <row r="19" spans="2:7" ht="13.5" customHeight="1">
      <c r="B19" s="58" t="s">
        <v>99</v>
      </c>
      <c r="C19" s="67">
        <v>2068</v>
      </c>
      <c r="D19" s="68">
        <v>0</v>
      </c>
      <c r="E19" s="67">
        <v>0</v>
      </c>
      <c r="F19" s="68">
        <v>0</v>
      </c>
      <c r="G19" s="91">
        <f aca="true" t="shared" si="0" ref="G19:G30">+SUM(C19:F19)</f>
        <v>2068</v>
      </c>
    </row>
    <row r="20" spans="2:7" ht="13.5" customHeight="1">
      <c r="B20" s="58" t="s">
        <v>110</v>
      </c>
      <c r="C20" s="69">
        <v>0</v>
      </c>
      <c r="D20" s="68">
        <v>142</v>
      </c>
      <c r="E20" s="69">
        <v>178</v>
      </c>
      <c r="F20" s="68">
        <v>110</v>
      </c>
      <c r="G20" s="91">
        <f t="shared" si="0"/>
        <v>430</v>
      </c>
    </row>
    <row r="21" spans="2:7" ht="13.5" customHeight="1">
      <c r="B21" s="58" t="s">
        <v>112</v>
      </c>
      <c r="C21" s="67">
        <v>1242</v>
      </c>
      <c r="D21" s="68">
        <v>0</v>
      </c>
      <c r="E21" s="67">
        <v>114</v>
      </c>
      <c r="F21" s="68">
        <v>0</v>
      </c>
      <c r="G21" s="91">
        <f t="shared" si="0"/>
        <v>1356</v>
      </c>
    </row>
    <row r="22" spans="2:7" ht="13.5" customHeight="1">
      <c r="B22" s="58" t="s">
        <v>111</v>
      </c>
      <c r="C22" s="69">
        <v>388</v>
      </c>
      <c r="D22" s="68">
        <v>0</v>
      </c>
      <c r="E22" s="69">
        <v>0</v>
      </c>
      <c r="F22" s="68">
        <v>0</v>
      </c>
      <c r="G22" s="91">
        <f>+SUM(C22:F22)</f>
        <v>388</v>
      </c>
    </row>
    <row r="23" spans="2:7" ht="13.5" customHeight="1">
      <c r="B23" s="58" t="s">
        <v>100</v>
      </c>
      <c r="C23" s="67">
        <v>1025</v>
      </c>
      <c r="D23" s="68">
        <v>0</v>
      </c>
      <c r="E23" s="67">
        <v>0</v>
      </c>
      <c r="F23" s="68">
        <v>0</v>
      </c>
      <c r="G23" s="91">
        <f t="shared" si="0"/>
        <v>1025</v>
      </c>
    </row>
    <row r="24" spans="2:7" ht="13.5" customHeight="1">
      <c r="B24" s="58" t="s">
        <v>101</v>
      </c>
      <c r="C24" s="69">
        <v>981</v>
      </c>
      <c r="D24" s="68">
        <v>78</v>
      </c>
      <c r="E24" s="69">
        <v>0</v>
      </c>
      <c r="F24" s="68">
        <v>0</v>
      </c>
      <c r="G24" s="91">
        <f t="shared" si="0"/>
        <v>1059</v>
      </c>
    </row>
    <row r="25" spans="2:7" ht="13.5" customHeight="1">
      <c r="B25" s="58" t="s">
        <v>109</v>
      </c>
      <c r="C25" s="69">
        <v>62</v>
      </c>
      <c r="D25" s="68">
        <v>956</v>
      </c>
      <c r="E25" s="69">
        <v>0</v>
      </c>
      <c r="F25" s="68">
        <v>0</v>
      </c>
      <c r="G25" s="91">
        <f t="shared" si="0"/>
        <v>1018</v>
      </c>
    </row>
    <row r="26" spans="2:7" ht="13.5" customHeight="1">
      <c r="B26" s="58" t="s">
        <v>102</v>
      </c>
      <c r="C26" s="67">
        <v>1494</v>
      </c>
      <c r="D26" s="68">
        <v>0</v>
      </c>
      <c r="E26" s="67">
        <v>100</v>
      </c>
      <c r="F26" s="68">
        <v>0</v>
      </c>
      <c r="G26" s="91">
        <f t="shared" si="0"/>
        <v>1594</v>
      </c>
    </row>
    <row r="27" spans="2:7" ht="13.5" customHeight="1">
      <c r="B27" s="58" t="s">
        <v>103</v>
      </c>
      <c r="C27" s="69">
        <v>219</v>
      </c>
      <c r="D27" s="68">
        <v>3</v>
      </c>
      <c r="E27" s="69">
        <v>76</v>
      </c>
      <c r="F27" s="68">
        <v>0</v>
      </c>
      <c r="G27" s="91">
        <f t="shared" si="0"/>
        <v>298</v>
      </c>
    </row>
    <row r="28" spans="2:7" ht="13.5" customHeight="1">
      <c r="B28" s="58" t="s">
        <v>106</v>
      </c>
      <c r="C28" s="69">
        <v>0</v>
      </c>
      <c r="D28" s="68">
        <v>0</v>
      </c>
      <c r="E28" s="69">
        <v>179</v>
      </c>
      <c r="F28" s="68">
        <v>0</v>
      </c>
      <c r="G28" s="91">
        <f t="shared" si="0"/>
        <v>179</v>
      </c>
    </row>
    <row r="29" spans="2:7" ht="13.5" customHeight="1">
      <c r="B29" s="58" t="s">
        <v>107</v>
      </c>
      <c r="C29" s="69">
        <v>0</v>
      </c>
      <c r="D29" s="68">
        <v>0</v>
      </c>
      <c r="E29" s="69">
        <v>258</v>
      </c>
      <c r="F29" s="68">
        <v>0</v>
      </c>
      <c r="G29" s="91">
        <f t="shared" si="0"/>
        <v>258</v>
      </c>
    </row>
    <row r="30" spans="2:7" ht="13.5" customHeight="1" thickBot="1">
      <c r="B30" s="59" t="s">
        <v>108</v>
      </c>
      <c r="C30" s="70">
        <v>0</v>
      </c>
      <c r="D30" s="71">
        <v>0</v>
      </c>
      <c r="E30" s="70">
        <v>140</v>
      </c>
      <c r="F30" s="71">
        <v>0</v>
      </c>
      <c r="G30" s="92">
        <f t="shared" si="0"/>
        <v>140</v>
      </c>
    </row>
    <row r="31" spans="2:7" ht="13.5" customHeight="1" thickBot="1">
      <c r="B31" s="60" t="s">
        <v>104</v>
      </c>
      <c r="C31" s="72">
        <f>+SUM(C18:C30)</f>
        <v>8475</v>
      </c>
      <c r="D31" s="73">
        <f>+SUM(D18:D30)</f>
        <v>1569</v>
      </c>
      <c r="E31" s="72">
        <f>+SUM(E18:E30)</f>
        <v>1145</v>
      </c>
      <c r="F31" s="73">
        <f>+SUM(F18:F30)</f>
        <v>110</v>
      </c>
      <c r="G31" s="72">
        <f>+SUM(G18:G30)</f>
        <v>11299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Blanco, Bernat</dc:creator>
  <cp:keywords/>
  <dc:description/>
  <cp:lastModifiedBy>mroyuela</cp:lastModifiedBy>
  <cp:lastPrinted>2015-03-19T11:23:02Z</cp:lastPrinted>
  <dcterms:created xsi:type="dcterms:W3CDTF">2015-03-19T11:07:29Z</dcterms:created>
  <dcterms:modified xsi:type="dcterms:W3CDTF">2015-05-19T08:28:16Z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