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40" yWindow="240" windowWidth="7980" windowHeight="4908" tabRatio="766"/>
  </bookViews>
  <sheets>
    <sheet name="Balanç 2014" sheetId="81" r:id="rId1"/>
  </sheets>
  <externalReferences>
    <externalReference r:id="rId2"/>
    <externalReference r:id="rId3"/>
    <externalReference r:id="rId4"/>
  </externalReferences>
  <definedNames>
    <definedName name="AAA" localSheetId="0">#REF!</definedName>
    <definedName name="AAA">#REF!</definedName>
    <definedName name="AMB" localSheetId="0">#REF!</definedName>
    <definedName name="AMB">#REF!</definedName>
    <definedName name="_xlnm.Print_Area" localSheetId="0">'Balanç 2014'!$A$1:$P$52</definedName>
    <definedName name="COBER_GLOBAL" localSheetId="0">'[1]Fraccio solar'!#REF!</definedName>
    <definedName name="COBER_GLOBAL">'[1]Fraccio solar'!#REF!</definedName>
    <definedName name="COBER_PISCINA" localSheetId="0">'[1]Fraccio solar'!#REF!</definedName>
    <definedName name="COBER_PISCINA">'[1]Fraccio solar'!#REF!</definedName>
    <definedName name="CRF_CountryName">[2]Sheet1!$C$4</definedName>
    <definedName name="CRF_InventoryYear">[2]Sheet1!$C$6</definedName>
    <definedName name="CRF_Submission">[2]Sheet1!$C$30</definedName>
    <definedName name="CRF_Table1s1_Dyn10">'[3]Table1s 1990'!$E$19:$E$21</definedName>
    <definedName name="CRF_Table1s1_Dyn11">'[3]Table1s 1990'!$F$19:$F$21</definedName>
    <definedName name="CRF_Table1s1_Dyn12">'[3]Table1s 1990'!$G$19:$G$21</definedName>
    <definedName name="CRF_Table1s1_Dyn13">'[3]Table1s 1990'!$H$19:$H$21</definedName>
    <definedName name="CRF_Table1s1_Dyn20">'[3]Table1s 1990'!$E$27:$E$29</definedName>
    <definedName name="CRF_Table1s1_Dyn21">'[3]Table1s 1990'!$F$27:$F$29</definedName>
    <definedName name="CRF_Table1s1_Dyn22">'[3]Table1s 1990'!$G$27:$G$29</definedName>
    <definedName name="CRF_Table1s1_Dyn23">'[3]Table1s 1990'!$H$27:$H$29</definedName>
    <definedName name="CRF_Table1s2_Dyn23">'[3]Table1s 1990'!$E$28:$E$29</definedName>
    <definedName name="CRF_Table1s2_Dyn24">'[3]Table1s 1990'!$F$28:$F$29</definedName>
    <definedName name="CRF_Table1s2_Dyn25">'[3]Table1s 1990'!$G$28:$G$29</definedName>
    <definedName name="CRF_Table1s2_Dyn26">'[3]Table1s 1990'!$H$28:$H$29</definedName>
    <definedName name="CRF_Table1s2_Dyn30">'[3]Table1s 1990'!$D$20:$D$21</definedName>
    <definedName name="CRF_Table1s2_Dyn31">'[3]Table1s 1990'!$E$20:$E$21</definedName>
    <definedName name="CRF_Table1s2_Dyn32">'[3]Table1s 1990'!$F$20:$F$21</definedName>
    <definedName name="CRF_Table1s2_Dyn33">'[3]Table1s 1990'!$G$20:$G$21</definedName>
    <definedName name="CRF_Table1s2_Dyn34">'[3]Table1s 1990'!$H$20:$H$21</definedName>
    <definedName name="CRF_Table1s2_Dyn40">'[3]Table1s 1990'!$B$12:$B$13</definedName>
    <definedName name="CRF_Table1s2_Dyn41">'[3]Table1s 1990'!$C$12:$C$13</definedName>
    <definedName name="CRF_Table1s2_Dyn42">'[3]Table1s 1990'!$D$12:$D$13</definedName>
    <definedName name="CRF_Table1s2_Dyn43">'[3]Table1s 1990'!$E$12:$E$13</definedName>
    <definedName name="CRF_Table1s2_Dyn44">'[3]Table1s 1990'!$F$12:$F$13</definedName>
    <definedName name="CRF_Table1s2_Dyn45">'[3]Table1s 1990'!$G$12:$G$13</definedName>
    <definedName name="CRF_Table1s2_Dyn46">'[3]Table1s 1990'!$H$12:$H$13</definedName>
    <definedName name="CRF_Table1s2_Dyn50">'[3]Table1s 1990'!$B$14:$B$15</definedName>
    <definedName name="CRF_Table1s2_Dyn51">'[3]Table1s 1990'!$C$14:$C$15</definedName>
    <definedName name="CRF_Table1s2_Dyn52">'[3]Table1s 1990'!$D$14:$D$15</definedName>
    <definedName name="CRF_Table1s2_Dyn53">'[3]Table1s 1990'!$E$14:$E$15</definedName>
    <definedName name="CRF_Table1s2_Dyn54">'[3]Table1s 1990'!$F$14:$F$15</definedName>
    <definedName name="CRF_Table1s2_Dyn55">'[3]Table1s 1990'!$G$14:$G$15</definedName>
    <definedName name="CRF_Table1s2_Dyn56">'[3]Table1s 1990'!$H$14:$H$15</definedName>
    <definedName name="DADES_DEM_VAS" localSheetId="0">#REF!</definedName>
    <definedName name="DADES_DEM_VAS">#REF!</definedName>
    <definedName name="DADES_VAS" localSheetId="0">#REF!</definedName>
    <definedName name="DADES_VAS">#REF!</definedName>
    <definedName name="DEMANDA_VAS" localSheetId="0">#REF!</definedName>
    <definedName name="DEMANDA_VAS">#REF!</definedName>
    <definedName name="fULLES_IMPRESSIÓ" localSheetId="0">#REF!,#REF!</definedName>
    <definedName name="fULLES_IMPRESSIÓ">#REF!,#REF!</definedName>
    <definedName name="Graf" localSheetId="0">#REF!</definedName>
    <definedName name="Graf">#REF!</definedName>
    <definedName name="Hipot" localSheetId="0">#REF!</definedName>
    <definedName name="Hipot">#REF!</definedName>
    <definedName name="Matriz" localSheetId="0">#REF!</definedName>
    <definedName name="Matriz">#REF!</definedName>
    <definedName name="Pag0" localSheetId="0">#REF!</definedName>
    <definedName name="Pag0">#REF!</definedName>
    <definedName name="Pag1.Horitz" localSheetId="0">#REF!</definedName>
    <definedName name="Pag1.Horitz">#REF!</definedName>
    <definedName name="Pag19.Horit" localSheetId="0">#REF!</definedName>
    <definedName name="Pag19.Horit">#REF!</definedName>
    <definedName name="Preus1" localSheetId="0">#REF!</definedName>
    <definedName name="Preus1">#REF!</definedName>
    <definedName name="Preus13" localSheetId="0">#REF!</definedName>
    <definedName name="Preus13">#REF!</definedName>
    <definedName name="Preus5" localSheetId="0">#REF!</definedName>
    <definedName name="Preus5">#REF!</definedName>
    <definedName name="Print_Area" localSheetId="0">#REF!</definedName>
    <definedName name="Print_Area">#REF!</definedName>
    <definedName name="RES_DEM_VAS" localSheetId="0">#REF!</definedName>
    <definedName name="RES_DEM_VAS">#REF!</definedName>
    <definedName name="RESUM" localSheetId="0">#REF!</definedName>
    <definedName name="RESUM">#REF!</definedName>
    <definedName name="RESUM_I_SUBVENCIÓ" localSheetId="0">#REF!</definedName>
    <definedName name="RESUM_I_SUBVENCIÓ">#REF!</definedName>
    <definedName name="SENSE_SUBVENCIÓ" localSheetId="0">#REF!</definedName>
    <definedName name="SENSE_SUBVENCIÓ">#REF!</definedName>
    <definedName name="TOT" localSheetId="0">#REF!</definedName>
    <definedName name="TOT">#REF!</definedName>
    <definedName name="wrn.Global." hidden="1">{#N/A,#N/A,TRUE,"TITOL";#N/A,#N/A,TRUE,"Def";#N/A,#N/A,TRUE,"2004 Definitiu";#N/A,#N/A,TRUE,"2005 Avanç";#N/A,#N/A,TRUE,"Graf PB";#N/A,#N/A,TRUE,"Graf PD";#N/A,#N/A,TRUE,"Prod bruta";#N/A,#N/A,TRUE,"RE";#N/A,#N/A,TRUE,"Renovables";#N/A,#N/A,TRUE,"Cogeneracio";#N/A,#N/A,TRUE,"EBC";#N/A,#N/A,TRUE,"Saldo int."}</definedName>
    <definedName name="wrn2.Global" hidden="1">{#N/A,#N/A,TRUE,"TITOL";#N/A,#N/A,TRUE,"Def";#N/A,#N/A,TRUE,"2004 Definitiu";#N/A,#N/A,TRUE,"2005 Avanç";#N/A,#N/A,TRUE,"Graf PB";#N/A,#N/A,TRUE,"Graf PD";#N/A,#N/A,TRUE,"Prod bruta";#N/A,#N/A,TRUE,"RE";#N/A,#N/A,TRUE,"Renovables";#N/A,#N/A,TRUE,"Cogeneracio";#N/A,#N/A,TRUE,"EBC";#N/A,#N/A,TRUE,"Saldo int."}</definedName>
  </definedNames>
  <calcPr calcId="145621" iterate="1" iterateCount="1"/>
</workbook>
</file>

<file path=xl/calcChain.xml><?xml version="1.0" encoding="utf-8"?>
<calcChain xmlns="http://schemas.openxmlformats.org/spreadsheetml/2006/main">
  <c r="M35" i="81" l="1"/>
  <c r="N35" i="81"/>
  <c r="O35" i="81"/>
  <c r="P35" i="81"/>
  <c r="C35" i="81"/>
  <c r="O8" i="81"/>
  <c r="P8" i="81"/>
  <c r="E42" i="81" l="1"/>
  <c r="E41" i="81"/>
  <c r="I41" i="81" s="1"/>
  <c r="E40" i="81"/>
  <c r="E39" i="81"/>
  <c r="I39" i="81" s="1"/>
  <c r="E38" i="81"/>
  <c r="E37" i="81"/>
  <c r="I37" i="81" s="1"/>
  <c r="E36" i="81"/>
  <c r="L35" i="81"/>
  <c r="J35" i="81"/>
  <c r="H35" i="81"/>
  <c r="G35" i="81"/>
  <c r="F35" i="81"/>
  <c r="D35" i="81"/>
  <c r="E34" i="81"/>
  <c r="I34" i="81" s="1"/>
  <c r="E33" i="81"/>
  <c r="I33" i="81" s="1"/>
  <c r="K33" i="81" s="1"/>
  <c r="E32" i="81"/>
  <c r="I32" i="81" s="1"/>
  <c r="E31" i="81"/>
  <c r="E30" i="81"/>
  <c r="I30" i="81" s="1"/>
  <c r="E29" i="81"/>
  <c r="E28" i="81"/>
  <c r="I28" i="81" s="1"/>
  <c r="E27" i="81"/>
  <c r="I27" i="81" s="1"/>
  <c r="K27" i="81" s="1"/>
  <c r="E26" i="81"/>
  <c r="I26" i="81" s="1"/>
  <c r="E25" i="81"/>
  <c r="E24" i="81"/>
  <c r="P23" i="81"/>
  <c r="O23" i="81"/>
  <c r="N23" i="81"/>
  <c r="M23" i="81"/>
  <c r="L23" i="81"/>
  <c r="J23" i="81"/>
  <c r="H23" i="81"/>
  <c r="G23" i="81"/>
  <c r="F23" i="81"/>
  <c r="D23" i="81"/>
  <c r="C23" i="81"/>
  <c r="E22" i="81"/>
  <c r="P21" i="81"/>
  <c r="O21" i="81"/>
  <c r="N21" i="81"/>
  <c r="M21" i="81"/>
  <c r="L21" i="81"/>
  <c r="J21" i="81"/>
  <c r="H21" i="81"/>
  <c r="G21" i="81"/>
  <c r="F21" i="81"/>
  <c r="D21" i="81"/>
  <c r="C21" i="81"/>
  <c r="E20" i="81"/>
  <c r="E19" i="81"/>
  <c r="I19" i="81" s="1"/>
  <c r="K19" i="81" s="1"/>
  <c r="P18" i="81"/>
  <c r="O18" i="81"/>
  <c r="N18" i="81"/>
  <c r="M18" i="81"/>
  <c r="L18" i="81"/>
  <c r="J18" i="81"/>
  <c r="H18" i="81"/>
  <c r="G18" i="81"/>
  <c r="F18" i="81"/>
  <c r="D18" i="81"/>
  <c r="C18" i="81"/>
  <c r="E17" i="81"/>
  <c r="E16" i="81"/>
  <c r="I16" i="81" s="1"/>
  <c r="K16" i="81" s="1"/>
  <c r="P15" i="81"/>
  <c r="O15" i="81"/>
  <c r="N15" i="81"/>
  <c r="M15" i="81"/>
  <c r="L15" i="81"/>
  <c r="J15" i="81"/>
  <c r="H15" i="81"/>
  <c r="G15" i="81"/>
  <c r="F15" i="81"/>
  <c r="D15" i="81"/>
  <c r="C15" i="81"/>
  <c r="E14" i="81"/>
  <c r="E13" i="81"/>
  <c r="I13" i="81" s="1"/>
  <c r="O12" i="81"/>
  <c r="N12" i="81"/>
  <c r="M12" i="81"/>
  <c r="L12" i="81"/>
  <c r="J12" i="81"/>
  <c r="H12" i="81"/>
  <c r="G12" i="81"/>
  <c r="F12" i="81"/>
  <c r="D12" i="81"/>
  <c r="C12" i="81"/>
  <c r="E11" i="81"/>
  <c r="I11" i="81" s="1"/>
  <c r="E10" i="81"/>
  <c r="E9" i="81"/>
  <c r="I9" i="81" s="1"/>
  <c r="N8" i="81"/>
  <c r="M8" i="81"/>
  <c r="L8" i="81"/>
  <c r="J8" i="81"/>
  <c r="H8" i="81"/>
  <c r="G8" i="81"/>
  <c r="F8" i="81"/>
  <c r="D8" i="81"/>
  <c r="C8" i="81"/>
  <c r="K26" i="81" l="1"/>
  <c r="I24" i="81"/>
  <c r="K24" i="81" s="1"/>
  <c r="I22" i="81"/>
  <c r="K22" i="81" s="1"/>
  <c r="I14" i="81"/>
  <c r="K14" i="81" s="1"/>
  <c r="L43" i="81"/>
  <c r="N43" i="81"/>
  <c r="K11" i="81"/>
  <c r="E15" i="81"/>
  <c r="I15" i="81" s="1"/>
  <c r="K15" i="81" s="1"/>
  <c r="E18" i="81"/>
  <c r="I18" i="81" s="1"/>
  <c r="K28" i="81"/>
  <c r="K30" i="81"/>
  <c r="K32" i="81"/>
  <c r="K37" i="81"/>
  <c r="K39" i="81"/>
  <c r="K41" i="81"/>
  <c r="I42" i="81"/>
  <c r="K42" i="81" s="1"/>
  <c r="I40" i="81"/>
  <c r="K40" i="81" s="1"/>
  <c r="I38" i="81"/>
  <c r="K38" i="81" s="1"/>
  <c r="I36" i="81"/>
  <c r="K36" i="81" s="1"/>
  <c r="I31" i="81"/>
  <c r="K31" i="81" s="1"/>
  <c r="I29" i="81"/>
  <c r="K29" i="81" s="1"/>
  <c r="I25" i="81"/>
  <c r="K25" i="81" s="1"/>
  <c r="I20" i="81"/>
  <c r="K20" i="81" s="1"/>
  <c r="I17" i="81"/>
  <c r="K17" i="81" s="1"/>
  <c r="I10" i="81"/>
  <c r="K10" i="81" s="1"/>
  <c r="P43" i="81"/>
  <c r="O43" i="81"/>
  <c r="M43" i="81"/>
  <c r="K34" i="81"/>
  <c r="K13" i="81"/>
  <c r="H43" i="81"/>
  <c r="K9" i="81"/>
  <c r="J43" i="81"/>
  <c r="G43" i="81"/>
  <c r="F43" i="81"/>
  <c r="E35" i="81"/>
  <c r="I35" i="81" s="1"/>
  <c r="E21" i="81"/>
  <c r="I21" i="81" s="1"/>
  <c r="D43" i="81"/>
  <c r="E12" i="81"/>
  <c r="I12" i="81" s="1"/>
  <c r="E8" i="81"/>
  <c r="C43" i="81"/>
  <c r="I8" i="81"/>
  <c r="E23" i="81"/>
  <c r="I23" i="81" s="1"/>
  <c r="K35" i="81" l="1"/>
  <c r="K23" i="81"/>
  <c r="K21" i="81"/>
  <c r="K18" i="81"/>
  <c r="K12" i="81"/>
  <c r="E43" i="81"/>
  <c r="K8" i="81"/>
  <c r="K43" i="81" s="1"/>
  <c r="I43" i="81"/>
</calcChain>
</file>

<file path=xl/sharedStrings.xml><?xml version="1.0" encoding="utf-8"?>
<sst xmlns="http://schemas.openxmlformats.org/spreadsheetml/2006/main" count="68" uniqueCount="68">
  <si>
    <t>Lignit</t>
  </si>
  <si>
    <t>Carbó</t>
  </si>
  <si>
    <t>Gas natural</t>
  </si>
  <si>
    <t>Coc de petroli</t>
  </si>
  <si>
    <t>Fuel-oil</t>
  </si>
  <si>
    <t>Gas-oil</t>
  </si>
  <si>
    <t>Pèrdues transport i distribució</t>
  </si>
  <si>
    <t>Producció d'energia primària</t>
  </si>
  <si>
    <t>Consum d'energia primària</t>
  </si>
  <si>
    <t>Usos no energètics</t>
  </si>
  <si>
    <t>Residus renovables</t>
  </si>
  <si>
    <t>Gasolines</t>
  </si>
  <si>
    <t>Querosens</t>
  </si>
  <si>
    <t>Naftes</t>
  </si>
  <si>
    <t>Bioetanol</t>
  </si>
  <si>
    <t>Biodiesel</t>
  </si>
  <si>
    <t>Altres carbons</t>
  </si>
  <si>
    <t>Asfalt</t>
  </si>
  <si>
    <t>Biomassa</t>
  </si>
  <si>
    <t>Font d'energia</t>
  </si>
  <si>
    <t>Productes petrolífers lleugers</t>
  </si>
  <si>
    <t>Productes petrolífers pesants</t>
  </si>
  <si>
    <t>Energia solar tèrmica</t>
  </si>
  <si>
    <t>(1)</t>
  </si>
  <si>
    <t>(2)</t>
  </si>
  <si>
    <t>(3)</t>
  </si>
  <si>
    <t>(4)</t>
  </si>
  <si>
    <t>Producció bruta d'energia elèctrica de les centrals nuclears mesurada en termes d'energia física (2.530 kcal/kWh).</t>
  </si>
  <si>
    <t>(5)</t>
  </si>
  <si>
    <t>Producció bruta d'energia elèctrica de les centrals hidràuliques, eòliques i fotovoltaiques mesurada en termes d'energia física (860 kcal/kWh).</t>
  </si>
  <si>
    <t>(6)</t>
  </si>
  <si>
    <t>Saldo dels intercanvis elèctrics entre Catalunya i la resta d'Espanya i l'estranger, mesurat en equivalent al consum (860 kcal/kWh).</t>
  </si>
  <si>
    <t>(7)</t>
  </si>
  <si>
    <t>S'hi inclou els residus industrials no renovables (hidrogen, gasos de procés,...).</t>
  </si>
  <si>
    <t>La producció d'energia primària i el consum d'energia primària es mesuren en termes d'energia física.</t>
  </si>
  <si>
    <t>Any</t>
  </si>
  <si>
    <t>Transformació d'energia</t>
  </si>
  <si>
    <t>Consums propis sector energètic</t>
  </si>
  <si>
    <r>
      <t>Sofre i CO</t>
    </r>
    <r>
      <rPr>
        <vertAlign val="subscript"/>
        <sz val="8"/>
        <rFont val="Verdana"/>
        <family val="2"/>
      </rPr>
      <t>2</t>
    </r>
  </si>
  <si>
    <r>
      <t>Saldo importació -exportació</t>
    </r>
    <r>
      <rPr>
        <vertAlign val="superscript"/>
        <sz val="8"/>
        <color indexed="62"/>
        <rFont val="Verdana"/>
        <family val="2"/>
      </rPr>
      <t>(1)</t>
    </r>
  </si>
  <si>
    <r>
      <t>GLP</t>
    </r>
    <r>
      <rPr>
        <vertAlign val="superscript"/>
        <sz val="8"/>
        <rFont val="Verdana"/>
        <family val="2"/>
      </rPr>
      <t>2</t>
    </r>
  </si>
  <si>
    <t>Biogàs</t>
  </si>
  <si>
    <t>Productes petrolífers gasosos</t>
  </si>
  <si>
    <t>Petroli cru i productes intermedis</t>
  </si>
  <si>
    <t>Productes petrolífers mitjans</t>
  </si>
  <si>
    <t>Energia solar termoelèctrica</t>
  </si>
  <si>
    <t>S'inclou el propà i el butà.</t>
  </si>
  <si>
    <t>Gasos manufacturats</t>
  </si>
  <si>
    <t>Biomassa agrícola, animal i forestal</t>
  </si>
  <si>
    <t>Gasos de refineria</t>
  </si>
  <si>
    <t>Consum d'energia final</t>
  </si>
  <si>
    <t>Balanç energètic de Catalunya. Principals resultats</t>
  </si>
  <si>
    <t>Unitat: milers de tep</t>
  </si>
  <si>
    <t>Consum sector industrial</t>
  </si>
  <si>
    <t>Consum sector domèstic</t>
  </si>
  <si>
    <t>Consum sector serveis</t>
  </si>
  <si>
    <t>Consum sector primari</t>
  </si>
  <si>
    <t>Consum sector transport</t>
  </si>
  <si>
    <t>Altres productes petrolífers</t>
  </si>
  <si>
    <t>Inclou la variació dels estocs ("-" per als augments i "+" per a les disminucions) i també els lliuraments a vaixells nacionals i estrangers dedicats al transport marítim internacional, considerats com a búnquers (amb signe "-").</t>
  </si>
  <si>
    <r>
      <t xml:space="preserve">Energia nuclear </t>
    </r>
    <r>
      <rPr>
        <vertAlign val="superscript"/>
        <sz val="8"/>
        <rFont val="Verdana"/>
        <family val="2"/>
      </rPr>
      <t>(3)</t>
    </r>
  </si>
  <si>
    <r>
      <t xml:space="preserve">Energia eòlica </t>
    </r>
    <r>
      <rPr>
        <vertAlign val="superscript"/>
        <sz val="8"/>
        <rFont val="Verdana"/>
        <family val="2"/>
      </rPr>
      <t>(4)</t>
    </r>
  </si>
  <si>
    <r>
      <t xml:space="preserve">Energia solar fotovoltaica </t>
    </r>
    <r>
      <rPr>
        <vertAlign val="superscript"/>
        <sz val="8"/>
        <rFont val="Verdana"/>
        <family val="2"/>
      </rPr>
      <t>(4)</t>
    </r>
  </si>
  <si>
    <r>
      <t>Energia hidràulica</t>
    </r>
    <r>
      <rPr>
        <vertAlign val="superscript"/>
        <sz val="8"/>
        <rFont val="Verdana"/>
        <family val="2"/>
      </rPr>
      <t xml:space="preserve"> (4)</t>
    </r>
  </si>
  <si>
    <r>
      <t xml:space="preserve">Energia elèctrica </t>
    </r>
    <r>
      <rPr>
        <vertAlign val="superscript"/>
        <sz val="8"/>
        <rFont val="Verdana"/>
        <family val="2"/>
      </rPr>
      <t>(5)</t>
    </r>
  </si>
  <si>
    <r>
      <t xml:space="preserve">Residus industrials no renovables </t>
    </r>
    <r>
      <rPr>
        <vertAlign val="superscript"/>
        <sz val="8"/>
        <rFont val="Verdana"/>
        <family val="2"/>
      </rPr>
      <t>(6)</t>
    </r>
  </si>
  <si>
    <r>
      <t xml:space="preserve">TOTAL </t>
    </r>
    <r>
      <rPr>
        <b/>
        <vertAlign val="superscript"/>
        <sz val="8"/>
        <color indexed="62"/>
        <rFont val="Verdana"/>
        <family val="2"/>
      </rPr>
      <t>(7)</t>
    </r>
  </si>
  <si>
    <t>Energia disponible per al consum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</si>
</sst>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Pts&quot;_-;\-* #,##0\ &quot;Pts&quot;_-;_-* &quot;-&quot;\ &quot;Pts&quot;_-;_-@_-"/>
    <numFmt numFmtId="165" formatCode="#,##0.0"/>
    <numFmt numFmtId="166" formatCode="_-* #,##0.00\ [$€-1]_-;\-* #,##0.00\ [$€-1]_-;_-* &quot;-&quot;??\ [$€-1]_-"/>
    <numFmt numFmtId="167" formatCode="#\ ###0.0"/>
    <numFmt numFmtId="168" formatCode="\ #\ ###\ ##0.0;\-#\ ###\ ##0.0;\-"/>
    <numFmt numFmtId="169" formatCode="_-* #,##0.00\ &quot;Pts&quot;_-;\-* #,##0.00\ &quot;Pts&quot;_-;_-* &quot;-&quot;??\ &quot;Pts&quot;_-;_-@_-"/>
    <numFmt numFmtId="170" formatCode="#,##0.0000"/>
    <numFmt numFmtId="171" formatCode="0.0"/>
  </numFmts>
  <fonts count="19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Geneva"/>
    </font>
    <font>
      <b/>
      <sz val="8"/>
      <color indexed="62"/>
      <name val="Verdana"/>
      <family val="2"/>
    </font>
    <font>
      <vertAlign val="superscript"/>
      <sz val="8"/>
      <name val="Verdana"/>
      <family val="2"/>
    </font>
    <font>
      <sz val="8"/>
      <color indexed="62"/>
      <name val="Verdana"/>
      <family val="2"/>
    </font>
    <font>
      <vertAlign val="subscript"/>
      <sz val="8"/>
      <name val="Verdana"/>
      <family val="2"/>
    </font>
    <font>
      <vertAlign val="superscript"/>
      <sz val="8"/>
      <color indexed="62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</font>
    <font>
      <i/>
      <sz val="8"/>
      <name val="Verdana"/>
      <family val="2"/>
    </font>
    <font>
      <b/>
      <vertAlign val="superscript"/>
      <sz val="8"/>
      <color indexed="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95B3D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" fillId="0" borderId="0"/>
    <xf numFmtId="0" fontId="2" fillId="0" borderId="0"/>
    <xf numFmtId="49" fontId="13" fillId="0" borderId="2" applyNumberFormat="0" applyFont="0" applyFill="0" applyBorder="0" applyProtection="0">
      <alignment horizontal="left" vertical="center" indent="2"/>
    </xf>
    <xf numFmtId="49" fontId="13" fillId="0" borderId="3" applyNumberFormat="0" applyFont="0" applyFill="0" applyBorder="0" applyProtection="0">
      <alignment horizontal="left" vertical="center" indent="5"/>
    </xf>
    <xf numFmtId="4" fontId="14" fillId="0" borderId="4" applyFill="0" applyBorder="0" applyProtection="0">
      <alignment horizontal="right" vertical="center"/>
    </xf>
    <xf numFmtId="0" fontId="15" fillId="0" borderId="0" applyNumberFormat="0" applyFill="0" applyBorder="0" applyAlignment="0" applyProtection="0"/>
    <xf numFmtId="4" fontId="13" fillId="0" borderId="2" applyFill="0" applyBorder="0" applyProtection="0">
      <alignment horizontal="right" vertical="center"/>
    </xf>
    <xf numFmtId="49" fontId="14" fillId="0" borderId="2" applyNumberFormat="0" applyFill="0" applyBorder="0" applyProtection="0">
      <alignment horizontal="left" vertical="center"/>
    </xf>
    <xf numFmtId="0" fontId="13" fillId="0" borderId="2" applyNumberFormat="0" applyFill="0" applyAlignment="0" applyProtection="0"/>
    <xf numFmtId="0" fontId="16" fillId="2" borderId="0" applyNumberFormat="0" applyFont="0" applyBorder="0" applyAlignment="0" applyProtection="0"/>
    <xf numFmtId="170" fontId="13" fillId="3" borderId="2" applyNumberFormat="0" applyFont="0" applyBorder="0" applyAlignment="0" applyProtection="0">
      <alignment horizontal="right" vertical="center"/>
    </xf>
  </cellStyleXfs>
  <cellXfs count="36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3" fillId="0" borderId="0" xfId="0" applyFont="1" applyAlignment="1">
      <alignment vertical="center"/>
    </xf>
    <xf numFmtId="168" fontId="4" fillId="0" borderId="0" xfId="2" applyNumberFormat="1" applyFont="1" applyBorder="1" applyAlignment="1">
      <alignment horizontal="right"/>
    </xf>
    <xf numFmtId="168" fontId="3" fillId="0" borderId="0" xfId="2" applyNumberFormat="1" applyFont="1" applyBorder="1" applyAlignment="1">
      <alignment horizontal="right"/>
    </xf>
    <xf numFmtId="167" fontId="4" fillId="0" borderId="0" xfId="2" applyNumberFormat="1" applyFont="1" applyAlignment="1">
      <alignment horizontal="left" vertical="top"/>
    </xf>
    <xf numFmtId="168" fontId="4" fillId="0" borderId="0" xfId="2" applyNumberFormat="1" applyFont="1" applyAlignment="1">
      <alignment horizontal="left" vertical="top"/>
    </xf>
    <xf numFmtId="168" fontId="3" fillId="0" borderId="0" xfId="2" applyNumberFormat="1" applyFont="1" applyAlignment="1">
      <alignment horizontal="left" vertical="top"/>
    </xf>
    <xf numFmtId="167" fontId="4" fillId="0" borderId="0" xfId="2" quotePrefix="1" applyNumberFormat="1" applyFont="1" applyAlignment="1">
      <alignment horizontal="left" vertical="top"/>
    </xf>
    <xf numFmtId="168" fontId="4" fillId="0" borderId="0" xfId="2" applyNumberFormat="1" applyFont="1" applyAlignment="1">
      <alignment vertical="top"/>
    </xf>
    <xf numFmtId="167" fontId="4" fillId="0" borderId="0" xfId="2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168" fontId="8" fillId="4" borderId="1" xfId="2" applyNumberFormat="1" applyFont="1" applyFill="1" applyBorder="1" applyAlignment="1">
      <alignment horizontal="center" vertical="center" wrapText="1"/>
    </xf>
    <xf numFmtId="168" fontId="6" fillId="4" borderId="1" xfId="2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167" fontId="4" fillId="5" borderId="0" xfId="2" applyNumberFormat="1" applyFont="1" applyFill="1"/>
    <xf numFmtId="165" fontId="4" fillId="5" borderId="0" xfId="0" applyNumberFormat="1" applyFont="1" applyFill="1"/>
    <xf numFmtId="165" fontId="3" fillId="5" borderId="0" xfId="0" applyNumberFormat="1" applyFont="1" applyFill="1"/>
    <xf numFmtId="0" fontId="4" fillId="6" borderId="0" xfId="0" applyFont="1" applyFill="1"/>
    <xf numFmtId="165" fontId="4" fillId="6" borderId="0" xfId="2" applyNumberFormat="1" applyFont="1" applyFill="1" applyBorder="1" applyAlignment="1">
      <alignment horizontal="right"/>
    </xf>
    <xf numFmtId="165" fontId="3" fillId="6" borderId="0" xfId="2" applyNumberFormat="1" applyFont="1" applyFill="1" applyBorder="1" applyAlignment="1">
      <alignment horizontal="right"/>
    </xf>
    <xf numFmtId="165" fontId="4" fillId="6" borderId="0" xfId="0" applyNumberFormat="1" applyFont="1" applyFill="1"/>
    <xf numFmtId="165" fontId="3" fillId="6" borderId="0" xfId="0" applyNumberFormat="1" applyFont="1" applyFill="1"/>
    <xf numFmtId="167" fontId="4" fillId="6" borderId="0" xfId="2" applyNumberFormat="1" applyFont="1" applyFill="1"/>
    <xf numFmtId="0" fontId="6" fillId="4" borderId="1" xfId="0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0" fontId="6" fillId="4" borderId="1" xfId="0" applyFont="1" applyFill="1" applyBorder="1" applyAlignment="1">
      <alignment horizontal="center" vertical="center"/>
    </xf>
    <xf numFmtId="168" fontId="4" fillId="0" borderId="0" xfId="2" applyNumberFormat="1" applyFont="1" applyAlignment="1">
      <alignment horizontal="left" vertical="top" wrapText="1"/>
    </xf>
    <xf numFmtId="168" fontId="4" fillId="0" borderId="0" xfId="2" applyNumberFormat="1" applyFont="1" applyAlignment="1">
      <alignment horizontal="justify" vertical="top"/>
    </xf>
    <xf numFmtId="171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 applyAlignment="1">
      <alignment vertical="center"/>
    </xf>
  </cellXfs>
  <cellStyles count="17">
    <cellStyle name="2x indented GHG Textfiels" xfId="8"/>
    <cellStyle name="5x indented GHG Textfiels" xfId="9"/>
    <cellStyle name="Bold GHG Numbers (0.00)" xfId="10"/>
    <cellStyle name="Euro" xfId="1"/>
    <cellStyle name="Headline" xfId="11"/>
    <cellStyle name="Monetari [0]_Full1" xfId="4"/>
    <cellStyle name="Monetari_Full1" xfId="5"/>
    <cellStyle name="Normal" xfId="0" builtinId="0"/>
    <cellStyle name="Normal 2" xfId="3"/>
    <cellStyle name="Normal 3" xfId="6"/>
    <cellStyle name="Normal 4" xfId="7"/>
    <cellStyle name="Normal GHG Numbers (0.00)" xfId="12"/>
    <cellStyle name="Normal GHG Textfiels Bold" xfId="13"/>
    <cellStyle name="Normal GHG whole table" xfId="14"/>
    <cellStyle name="Normal GHG-Shade" xfId="15"/>
    <cellStyle name="Normal_Anuari2005B" xfId="2"/>
    <cellStyle name="Pattern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8F"/>
      <rgbColor rgb="00FFFFFF"/>
      <rgbColor rgb="00CCCCCC"/>
      <rgbColor rgb="00FFFFFF"/>
      <rgbColor rgb="00333333"/>
      <rgbColor rgb="00FFFFFF"/>
      <rgbColor rgb="00FFFFFF"/>
      <rgbColor rgb="00FFFFFF"/>
      <rgbColor rgb="00D1D100"/>
      <rgbColor rgb="00EEEE87"/>
      <rgbColor rgb="00CAD9FD"/>
      <rgbColor rgb="00E3E34A"/>
      <rgbColor rgb="00FFFFFF"/>
      <rgbColor rgb="00F5F5C2"/>
      <rgbColor rgb="00FFFFFF"/>
      <rgbColor rgb="00999999"/>
      <rgbColor rgb="0000008F"/>
      <rgbColor rgb="000040F3"/>
      <rgbColor rgb="00265EF3"/>
      <rgbColor rgb="006691F5"/>
      <rgbColor rgb="0094B0FA"/>
      <rgbColor rgb="00CAD9FD"/>
      <rgbColor rgb="00FFFFFF"/>
      <rgbColor rgb="00000000"/>
      <rgbColor rgb="00D1D100"/>
      <rgbColor rgb="00E3E34A"/>
      <rgbColor rgb="00EEEE87"/>
      <rgbColor rgb="00F5F5C2"/>
      <rgbColor rgb="00333333"/>
      <rgbColor rgb="00666666"/>
      <rgbColor rgb="00999999"/>
      <rgbColor rgb="00CCCCCC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D7E1FD"/>
      <rgbColor rgb="00FFFFFF"/>
      <rgbColor rgb="00E3EBFD"/>
      <rgbColor rgb="00D9D90C"/>
      <rgbColor rgb="00666666"/>
      <rgbColor rgb="00FFFFFF"/>
      <rgbColor rgb="0094B0FA"/>
      <rgbColor rgb="00FFFFFF"/>
      <rgbColor rgb="005C87F5"/>
      <rgbColor rgb="00265EF3"/>
      <rgbColor rgb="000040F3"/>
      <rgbColor rgb="00FFFFFF"/>
      <rgbColor rgb="00FFFFFF"/>
      <rgbColor rgb="00000000"/>
    </indexedColors>
    <mruColors>
      <color rgb="FFDBE5F1"/>
      <color rgb="FF4F81BD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1715965</xdr:colOff>
      <xdr:row>2</xdr:row>
      <xdr:rowOff>30040</xdr:rowOff>
    </xdr:to>
    <xdr:pic>
      <xdr:nvPicPr>
        <xdr:cNvPr id="2" name="3 Imagen" descr="icaen_h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87415" cy="29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CAEN/Renovables/Generacio/SOLAR/Calsonic/Calsonic%20termi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2/Emissions%20Espanya-UE/ES-National_GHG_Inventory_Update_v02/Year%201990%20-%20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2/Emissions%20Espanya-UE/Resum3aComunicacioEspanyo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 entrada"/>
      <sheetName val="Factures energetiques"/>
      <sheetName val="Demanda ACS"/>
      <sheetName val="Caract tecn i produccio"/>
      <sheetName val="Fraccio solar"/>
      <sheetName val="Esquema"/>
      <sheetName val="Inversio"/>
      <sheetName val="Balanç economic (sense subv)"/>
      <sheetName val="Balanç economic (10%subv)"/>
      <sheetName val="Balanç economic (20%subv)"/>
      <sheetName val="Balanç economic (30%subv)"/>
      <sheetName val="Balanç economic (40%subv)"/>
      <sheetName val="Resum resultats econ"/>
      <sheetName val="Radiacio"/>
      <sheetName val="T ambient"/>
      <sheetName val="T aigua xarx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>
        <row r="4">
          <cell r="C4" t="str">
            <v>Spain</v>
          </cell>
        </row>
        <row r="6">
          <cell r="C6">
            <v>1990</v>
          </cell>
        </row>
        <row r="30">
          <cell r="C30" t="str">
            <v>Submission 2003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- Criteris d'estimació"/>
      <sheetName val="CAT - Dades oficials"/>
      <sheetName val="Paràmetres i resultats"/>
      <sheetName val="Impacte econòmic"/>
      <sheetName val="Inclosos Directiva"/>
      <sheetName val="Prospectiva 2012"/>
      <sheetName val="Escenari GN SDG"/>
      <sheetName val="Escenari"/>
      <sheetName val="Factors d'emissió"/>
      <sheetName val="Resum"/>
      <sheetName val="Valors"/>
      <sheetName val="Gràfics"/>
      <sheetName val="Hoja3"/>
      <sheetName val="CO2"/>
      <sheetName val="CH4"/>
      <sheetName val="N2O"/>
      <sheetName val="HFC-PFC-SF6"/>
      <sheetName val="Summary1990"/>
      <sheetName val="Table1s 1990"/>
      <sheetName val="Energia i Emissions 1990"/>
      <sheetName val="Summary1991"/>
      <sheetName val="Table1s 1991"/>
      <sheetName val="Energia i Emissions 1991"/>
      <sheetName val="Summary1992"/>
      <sheetName val="Table1s 1992"/>
      <sheetName val="Energia i Emissions 1992"/>
      <sheetName val="Summary1993"/>
      <sheetName val="Table1s 1993"/>
      <sheetName val="Energia i Emissions 1993"/>
      <sheetName val="Summary1994"/>
      <sheetName val="Table1s 1994"/>
      <sheetName val="Energia i Emissions 1994"/>
      <sheetName val="Summary1995"/>
      <sheetName val="Table1s 1995"/>
      <sheetName val="Energia i Emissions 1995"/>
      <sheetName val="Summary1996"/>
      <sheetName val="Table1s 1996"/>
      <sheetName val="Energia i Emissions 1996"/>
      <sheetName val="Summary1997"/>
      <sheetName val="Table1s 1997"/>
      <sheetName val="Energia i Emissions 1997"/>
      <sheetName val="Summary1998"/>
      <sheetName val="Table1s 1998"/>
      <sheetName val="Energia i Emissions 1998"/>
      <sheetName val="Summary1999"/>
      <sheetName val="Table1s 1999"/>
      <sheetName val="Energia i Emissions 1999"/>
      <sheetName val="Summary2000"/>
      <sheetName val="Table1s 2000"/>
      <sheetName val="Energia i Emissions 2000"/>
      <sheetName val="Summary2001"/>
      <sheetName val="Table1s 2001"/>
      <sheetName val="Energia i Emissions 200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2">
          <cell r="B12">
            <v>2077.727977</v>
          </cell>
          <cell r="C12">
            <v>1.2879756449999999</v>
          </cell>
          <cell r="D12">
            <v>0.11848462900000001</v>
          </cell>
          <cell r="E12">
            <v>7.2585181199999997</v>
          </cell>
          <cell r="F12">
            <v>2.4935330599999999</v>
          </cell>
          <cell r="G12">
            <v>1.6802590799999999</v>
          </cell>
          <cell r="H12">
            <v>14.5364795</v>
          </cell>
        </row>
        <row r="13">
          <cell r="B13">
            <v>44531.735137000003</v>
          </cell>
          <cell r="C13">
            <v>5.0682879930000002</v>
          </cell>
          <cell r="D13">
            <v>5.1906263250000002</v>
          </cell>
          <cell r="E13">
            <v>179.54948446999998</v>
          </cell>
          <cell r="F13">
            <v>262.71057141</v>
          </cell>
          <cell r="G13">
            <v>18.001913500000001</v>
          </cell>
          <cell r="H13">
            <v>345.8843789</v>
          </cell>
        </row>
        <row r="14">
          <cell r="B14">
            <v>7478.8351600000005</v>
          </cell>
          <cell r="C14">
            <v>2.4700962170000005</v>
          </cell>
          <cell r="D14">
            <v>0.75627001500000002</v>
          </cell>
          <cell r="E14">
            <v>19.569529500000002</v>
          </cell>
          <cell r="F14">
            <v>172.65143699999999</v>
          </cell>
          <cell r="G14">
            <v>1.2396583699999999</v>
          </cell>
          <cell r="H14">
            <v>47.842717</v>
          </cell>
        </row>
        <row r="15">
          <cell r="B15">
            <v>1517.0326359999999</v>
          </cell>
          <cell r="C15">
            <v>2.4556886E-2</v>
          </cell>
          <cell r="D15">
            <v>0.121014573</v>
          </cell>
          <cell r="E15">
            <v>2.3796812300000001</v>
          </cell>
          <cell r="F15">
            <v>0.47600645000000003</v>
          </cell>
          <cell r="G15">
            <v>0.17958701399999999</v>
          </cell>
          <cell r="H15">
            <v>25.951701499999999</v>
          </cell>
        </row>
        <row r="19">
          <cell r="E19">
            <v>139.44395299999999</v>
          </cell>
          <cell r="F19">
            <v>64.126955600000002</v>
          </cell>
          <cell r="G19">
            <v>14.3630227</v>
          </cell>
          <cell r="H19">
            <v>182.25229999999999</v>
          </cell>
        </row>
        <row r="20">
          <cell r="E20">
            <v>139.44395299999999</v>
          </cell>
          <cell r="F20">
            <v>64.126955600000002</v>
          </cell>
          <cell r="G20">
            <v>14.3630227</v>
          </cell>
          <cell r="H20">
            <v>182.25229999999999</v>
          </cell>
        </row>
        <row r="27">
          <cell r="E27">
            <v>7.8033599999999995E-2</v>
          </cell>
          <cell r="F27">
            <v>7.3087999999999998E-3</v>
          </cell>
          <cell r="G27">
            <v>4.0220000000000002E-4</v>
          </cell>
          <cell r="H27">
            <v>5.3996000000000001E-3</v>
          </cell>
        </row>
        <row r="28">
          <cell r="E28">
            <v>7.8033599999999995E-2</v>
          </cell>
          <cell r="F28">
            <v>7.3087999999999998E-3</v>
          </cell>
          <cell r="G28">
            <v>4.0220000000000002E-4</v>
          </cell>
          <cell r="H28">
            <v>5.3996000000000001E-3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U89"/>
  <sheetViews>
    <sheetView tabSelected="1" zoomScale="85" zoomScaleNormal="85" workbookViewId="0">
      <pane xSplit="2" ySplit="7" topLeftCell="C8" activePane="bottomRight" state="frozen"/>
      <selection activeCell="A4" sqref="A4"/>
      <selection pane="topRight" activeCell="A4" sqref="A4"/>
      <selection pane="bottomLeft" activeCell="A4" sqref="A4"/>
      <selection pane="bottomRight" activeCell="A5" sqref="A5"/>
    </sheetView>
  </sheetViews>
  <sheetFormatPr defaultColWidth="11.44140625" defaultRowHeight="10.199999999999999"/>
  <cols>
    <col min="1" max="1" width="2.5546875" style="1" customWidth="1"/>
    <col min="2" max="2" width="35.44140625" style="1" customWidth="1"/>
    <col min="3" max="3" width="11.44140625" style="1"/>
    <col min="4" max="4" width="12.33203125" style="1" customWidth="1"/>
    <col min="5" max="5" width="13" style="1" customWidth="1"/>
    <col min="6" max="6" width="14.44140625" style="1" customWidth="1"/>
    <col min="7" max="8" width="11.44140625" style="1"/>
    <col min="9" max="11" width="12.44140625" style="1" customWidth="1"/>
    <col min="12" max="16" width="9.109375" style="1" customWidth="1"/>
    <col min="17" max="17" width="3.33203125" style="1" customWidth="1"/>
    <col min="18" max="19" width="11.44140625" style="1"/>
    <col min="20" max="20" width="13.88671875" style="1" bestFit="1" customWidth="1"/>
    <col min="21" max="16384" width="11.44140625" style="1"/>
  </cols>
  <sheetData>
    <row r="5" spans="1:20" ht="12.6">
      <c r="B5" s="12" t="s">
        <v>51</v>
      </c>
      <c r="C5" s="4"/>
      <c r="G5" s="13" t="s">
        <v>35</v>
      </c>
      <c r="H5" s="14">
        <v>2014</v>
      </c>
      <c r="J5" s="4"/>
      <c r="K5" s="5"/>
    </row>
    <row r="6" spans="1:20">
      <c r="C6" s="4"/>
      <c r="D6" s="4"/>
      <c r="E6" s="5"/>
      <c r="F6" s="4"/>
      <c r="G6" s="4"/>
      <c r="H6" s="4"/>
      <c r="I6" s="4"/>
      <c r="J6" s="4"/>
      <c r="K6" s="5"/>
      <c r="P6" s="29" t="s">
        <v>52</v>
      </c>
    </row>
    <row r="7" spans="1:20" ht="40.799999999999997">
      <c r="A7" s="30" t="s">
        <v>19</v>
      </c>
      <c r="B7" s="30"/>
      <c r="C7" s="15" t="s">
        <v>7</v>
      </c>
      <c r="D7" s="15" t="s">
        <v>39</v>
      </c>
      <c r="E7" s="16" t="s">
        <v>8</v>
      </c>
      <c r="F7" s="15" t="s">
        <v>36</v>
      </c>
      <c r="G7" s="15" t="s">
        <v>37</v>
      </c>
      <c r="H7" s="15" t="s">
        <v>6</v>
      </c>
      <c r="I7" s="16" t="s">
        <v>67</v>
      </c>
      <c r="J7" s="15" t="s">
        <v>9</v>
      </c>
      <c r="K7" s="16" t="s">
        <v>50</v>
      </c>
      <c r="L7" s="15" t="s">
        <v>57</v>
      </c>
      <c r="M7" s="15" t="s">
        <v>53</v>
      </c>
      <c r="N7" s="15" t="s">
        <v>54</v>
      </c>
      <c r="O7" s="15" t="s">
        <v>55</v>
      </c>
      <c r="P7" s="15" t="s">
        <v>56</v>
      </c>
    </row>
    <row r="8" spans="1:20" ht="15" customHeight="1">
      <c r="A8" s="21" t="s">
        <v>1</v>
      </c>
      <c r="B8" s="21"/>
      <c r="C8" s="22">
        <f>SUM(C9:C10)</f>
        <v>0</v>
      </c>
      <c r="D8" s="22">
        <f>SUM(D9:D10)</f>
        <v>31.667279966666669</v>
      </c>
      <c r="E8" s="23">
        <f>C8+D8</f>
        <v>31.667279966666669</v>
      </c>
      <c r="F8" s="22">
        <f>SUM(F9:F10)</f>
        <v>0</v>
      </c>
      <c r="G8" s="22">
        <f t="shared" ref="G8:P8" si="0">SUM(G9:G10)</f>
        <v>0</v>
      </c>
      <c r="H8" s="22">
        <f t="shared" si="0"/>
        <v>0</v>
      </c>
      <c r="I8" s="23">
        <f>SUM(E8:H8)</f>
        <v>31.667279966666669</v>
      </c>
      <c r="J8" s="22">
        <f t="shared" si="0"/>
        <v>-11.4725403</v>
      </c>
      <c r="K8" s="23">
        <f>I8+J8</f>
        <v>20.194739666666671</v>
      </c>
      <c r="L8" s="22">
        <f t="shared" si="0"/>
        <v>0</v>
      </c>
      <c r="M8" s="22">
        <f t="shared" si="0"/>
        <v>20.193522000000005</v>
      </c>
      <c r="N8" s="22">
        <f t="shared" si="0"/>
        <v>1.2176666666666646E-3</v>
      </c>
      <c r="O8" s="22">
        <f t="shared" si="0"/>
        <v>0</v>
      </c>
      <c r="P8" s="22">
        <f t="shared" si="0"/>
        <v>0</v>
      </c>
      <c r="R8" s="2"/>
    </row>
    <row r="9" spans="1:20" ht="15" customHeight="1">
      <c r="A9" s="17"/>
      <c r="B9" s="18" t="s">
        <v>0</v>
      </c>
      <c r="C9" s="19">
        <v>0</v>
      </c>
      <c r="D9" s="19">
        <v>0.90126720000000005</v>
      </c>
      <c r="E9" s="20">
        <f t="shared" ref="E9:E42" si="1">C9+D9</f>
        <v>0.90126720000000005</v>
      </c>
      <c r="F9" s="19">
        <v>0</v>
      </c>
      <c r="G9" s="19">
        <v>0</v>
      </c>
      <c r="H9" s="19">
        <v>0</v>
      </c>
      <c r="I9" s="20">
        <f t="shared" ref="I9:I42" si="2">SUM(E9:H9)</f>
        <v>0.90126720000000005</v>
      </c>
      <c r="J9" s="19">
        <v>0</v>
      </c>
      <c r="K9" s="20">
        <f t="shared" ref="K9:K42" si="3">I9+J9</f>
        <v>0.90126720000000005</v>
      </c>
      <c r="L9" s="19">
        <v>0</v>
      </c>
      <c r="M9" s="19">
        <v>0.90126720000000005</v>
      </c>
      <c r="N9" s="19">
        <v>0</v>
      </c>
      <c r="O9" s="19">
        <v>0</v>
      </c>
      <c r="P9" s="19">
        <v>0</v>
      </c>
      <c r="R9" s="2"/>
      <c r="S9" s="2"/>
    </row>
    <row r="10" spans="1:20" ht="15" customHeight="1">
      <c r="A10" s="17"/>
      <c r="B10" s="18" t="s">
        <v>16</v>
      </c>
      <c r="C10" s="19">
        <v>0</v>
      </c>
      <c r="D10" s="19">
        <v>30.76601276666667</v>
      </c>
      <c r="E10" s="20">
        <f t="shared" si="1"/>
        <v>30.76601276666667</v>
      </c>
      <c r="F10" s="19">
        <v>0</v>
      </c>
      <c r="G10" s="19">
        <v>0</v>
      </c>
      <c r="H10" s="19">
        <v>0</v>
      </c>
      <c r="I10" s="20">
        <f t="shared" si="2"/>
        <v>30.76601276666667</v>
      </c>
      <c r="J10" s="19">
        <v>-11.4725403</v>
      </c>
      <c r="K10" s="20">
        <f t="shared" si="3"/>
        <v>19.293472466666671</v>
      </c>
      <c r="L10" s="19">
        <v>0</v>
      </c>
      <c r="M10" s="19">
        <v>19.292254800000006</v>
      </c>
      <c r="N10" s="19">
        <v>1.2176666666666646E-3</v>
      </c>
      <c r="O10" s="19">
        <v>0</v>
      </c>
      <c r="P10" s="19">
        <v>0</v>
      </c>
      <c r="R10" s="2"/>
      <c r="T10" s="33"/>
    </row>
    <row r="11" spans="1:20" ht="15" customHeight="1">
      <c r="A11" s="21" t="s">
        <v>43</v>
      </c>
      <c r="B11" s="21"/>
      <c r="C11" s="24">
        <v>306.28388699999994</v>
      </c>
      <c r="D11" s="24">
        <v>8401.6131618397612</v>
      </c>
      <c r="E11" s="25">
        <f t="shared" si="1"/>
        <v>8707.8970488397608</v>
      </c>
      <c r="F11" s="24">
        <v>-8707.8970488397608</v>
      </c>
      <c r="G11" s="24">
        <v>0</v>
      </c>
      <c r="H11" s="24">
        <v>0</v>
      </c>
      <c r="I11" s="25">
        <f t="shared" si="2"/>
        <v>0</v>
      </c>
      <c r="J11" s="24">
        <v>0</v>
      </c>
      <c r="K11" s="25">
        <f t="shared" si="3"/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R11" s="2"/>
      <c r="T11" s="33"/>
    </row>
    <row r="12" spans="1:20" ht="15" customHeight="1">
      <c r="A12" s="26" t="s">
        <v>42</v>
      </c>
      <c r="B12" s="21"/>
      <c r="C12" s="24">
        <f>SUM(C13:C14)</f>
        <v>0</v>
      </c>
      <c r="D12" s="24">
        <f>SUM(D13:D14)</f>
        <v>451.35068055098213</v>
      </c>
      <c r="E12" s="25">
        <f t="shared" si="1"/>
        <v>451.35068055098213</v>
      </c>
      <c r="F12" s="24">
        <f>SUM(F13:F14)</f>
        <v>1505.5193091382289</v>
      </c>
      <c r="G12" s="24">
        <f t="shared" ref="G12:P12" si="4">SUM(G13:G14)</f>
        <v>-1275.4396415785402</v>
      </c>
      <c r="H12" s="24">
        <f t="shared" si="4"/>
        <v>0</v>
      </c>
      <c r="I12" s="25">
        <f t="shared" si="2"/>
        <v>681.43034811067082</v>
      </c>
      <c r="J12" s="24">
        <f t="shared" si="4"/>
        <v>-507.23649409398303</v>
      </c>
      <c r="K12" s="25">
        <f t="shared" si="3"/>
        <v>174.19385401668779</v>
      </c>
      <c r="L12" s="24">
        <f t="shared" si="4"/>
        <v>7.5659262999999992</v>
      </c>
      <c r="M12" s="24">
        <f t="shared" si="4"/>
        <v>12.343249857844473</v>
      </c>
      <c r="N12" s="24">
        <f t="shared" si="4"/>
        <v>106.0415912994314</v>
      </c>
      <c r="O12" s="24">
        <f t="shared" si="4"/>
        <v>38.271262286146012</v>
      </c>
      <c r="P12" s="24">
        <v>9.9718242732644491</v>
      </c>
      <c r="R12" s="2"/>
      <c r="T12" s="33"/>
    </row>
    <row r="13" spans="1:20" ht="15" customHeight="1">
      <c r="A13" s="17"/>
      <c r="B13" s="17" t="s">
        <v>40</v>
      </c>
      <c r="C13" s="19">
        <v>0</v>
      </c>
      <c r="D13" s="19">
        <v>397.75015794241085</v>
      </c>
      <c r="E13" s="20">
        <f t="shared" si="1"/>
        <v>397.75015794241085</v>
      </c>
      <c r="F13" s="19">
        <v>285.23127170836835</v>
      </c>
      <c r="G13" s="19">
        <v>-1.55108154011022</v>
      </c>
      <c r="H13" s="19">
        <v>0</v>
      </c>
      <c r="I13" s="20">
        <f t="shared" si="2"/>
        <v>681.430348110669</v>
      </c>
      <c r="J13" s="19">
        <v>-507.23649409398303</v>
      </c>
      <c r="K13" s="20">
        <f t="shared" si="3"/>
        <v>174.19385401668598</v>
      </c>
      <c r="L13" s="19">
        <v>7.5659262999999992</v>
      </c>
      <c r="M13" s="19">
        <v>12.343249857844473</v>
      </c>
      <c r="N13" s="19">
        <v>106.0415912994314</v>
      </c>
      <c r="O13" s="19">
        <v>38.271262286146012</v>
      </c>
      <c r="P13" s="19">
        <v>106.0415912994314</v>
      </c>
      <c r="R13" s="2"/>
      <c r="T13" s="33"/>
    </row>
    <row r="14" spans="1:20" ht="15" customHeight="1">
      <c r="A14" s="17"/>
      <c r="B14" s="17" t="s">
        <v>49</v>
      </c>
      <c r="C14" s="19">
        <v>0</v>
      </c>
      <c r="D14" s="19">
        <v>53.600522608571282</v>
      </c>
      <c r="E14" s="20">
        <f t="shared" si="1"/>
        <v>53.600522608571282</v>
      </c>
      <c r="F14" s="19">
        <v>1220.2880374298607</v>
      </c>
      <c r="G14" s="19">
        <v>-1273.8885600384299</v>
      </c>
      <c r="H14" s="19">
        <v>0</v>
      </c>
      <c r="I14" s="20">
        <f t="shared" si="2"/>
        <v>2.0463630789890885E-12</v>
      </c>
      <c r="J14" s="19">
        <v>0</v>
      </c>
      <c r="K14" s="20">
        <f t="shared" si="3"/>
        <v>2.0463630789890885E-12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R14" s="2"/>
      <c r="T14" s="33"/>
    </row>
    <row r="15" spans="1:20" ht="15" customHeight="1">
      <c r="A15" s="26" t="s">
        <v>20</v>
      </c>
      <c r="B15" s="21"/>
      <c r="C15" s="24">
        <f>SUM(C16:C17)</f>
        <v>0</v>
      </c>
      <c r="D15" s="24">
        <f>SUM(D16:D17)</f>
        <v>1796.066082873398</v>
      </c>
      <c r="E15" s="25">
        <f t="shared" si="1"/>
        <v>1796.066082873398</v>
      </c>
      <c r="F15" s="24">
        <f>SUM(F16:F17)</f>
        <v>1178.8280655020822</v>
      </c>
      <c r="G15" s="24">
        <f t="shared" ref="G15:H15" si="5">SUM(G16:G17)</f>
        <v>0</v>
      </c>
      <c r="H15" s="24">
        <f t="shared" si="5"/>
        <v>0</v>
      </c>
      <c r="I15" s="25">
        <f t="shared" si="2"/>
        <v>2974.8941483754802</v>
      </c>
      <c r="J15" s="24">
        <f t="shared" ref="J15" si="6">SUM(J16:J17)</f>
        <v>-2207.8622168407214</v>
      </c>
      <c r="K15" s="25">
        <f t="shared" si="3"/>
        <v>767.03193153475877</v>
      </c>
      <c r="L15" s="24">
        <f t="shared" ref="L15:P15" si="7">SUM(L16:L17)</f>
        <v>767.03193153475445</v>
      </c>
      <c r="M15" s="24">
        <f t="shared" si="7"/>
        <v>0</v>
      </c>
      <c r="N15" s="24">
        <f t="shared" si="7"/>
        <v>0</v>
      </c>
      <c r="O15" s="24">
        <f t="shared" si="7"/>
        <v>0</v>
      </c>
      <c r="P15" s="24">
        <f t="shared" si="7"/>
        <v>0</v>
      </c>
      <c r="R15" s="2"/>
      <c r="T15" s="33"/>
    </row>
    <row r="16" spans="1:20" ht="15" customHeight="1">
      <c r="A16" s="17"/>
      <c r="B16" s="17" t="s">
        <v>13</v>
      </c>
      <c r="C16" s="19">
        <v>0</v>
      </c>
      <c r="D16" s="19">
        <v>2293.6094582007308</v>
      </c>
      <c r="E16" s="20">
        <f t="shared" si="1"/>
        <v>2293.6094582007308</v>
      </c>
      <c r="F16" s="19">
        <v>-149.48645951001652</v>
      </c>
      <c r="G16" s="19">
        <v>0</v>
      </c>
      <c r="H16" s="19">
        <v>0</v>
      </c>
      <c r="I16" s="20">
        <f t="shared" si="2"/>
        <v>2144.1229986907142</v>
      </c>
      <c r="J16" s="19">
        <v>-2144.1229986907101</v>
      </c>
      <c r="K16" s="20">
        <f t="shared" si="3"/>
        <v>4.0927261579781771E-12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R16" s="2"/>
      <c r="T16" s="33"/>
    </row>
    <row r="17" spans="1:21" ht="15" customHeight="1">
      <c r="A17" s="17"/>
      <c r="B17" s="17" t="s">
        <v>11</v>
      </c>
      <c r="C17" s="19">
        <v>0</v>
      </c>
      <c r="D17" s="19">
        <v>-497.54337532733268</v>
      </c>
      <c r="E17" s="20">
        <f t="shared" si="1"/>
        <v>-497.54337532733268</v>
      </c>
      <c r="F17" s="19">
        <v>1328.3145250120986</v>
      </c>
      <c r="G17" s="19">
        <v>0</v>
      </c>
      <c r="H17" s="19">
        <v>0</v>
      </c>
      <c r="I17" s="20">
        <f t="shared" si="2"/>
        <v>830.77114968476587</v>
      </c>
      <c r="J17" s="19">
        <v>-63.739218150011403</v>
      </c>
      <c r="K17" s="20">
        <f t="shared" si="3"/>
        <v>767.03193153475445</v>
      </c>
      <c r="L17" s="19">
        <v>767.03193153475445</v>
      </c>
      <c r="M17" s="19">
        <v>0</v>
      </c>
      <c r="N17" s="19">
        <v>0</v>
      </c>
      <c r="O17" s="19">
        <v>0</v>
      </c>
      <c r="P17" s="19">
        <v>0</v>
      </c>
      <c r="R17" s="2"/>
      <c r="T17" s="33"/>
    </row>
    <row r="18" spans="1:21" ht="15" customHeight="1">
      <c r="A18" s="26" t="s">
        <v>44</v>
      </c>
      <c r="B18" s="21"/>
      <c r="C18" s="24">
        <f>SUM(C19:C20)</f>
        <v>0</v>
      </c>
      <c r="D18" s="24">
        <f>SUM(D19:D20)</f>
        <v>1203.872175957998</v>
      </c>
      <c r="E18" s="25">
        <f t="shared" si="1"/>
        <v>1203.872175957998</v>
      </c>
      <c r="F18" s="24">
        <f>SUM(F19:F20)</f>
        <v>3835.9076845863337</v>
      </c>
      <c r="G18" s="24">
        <f t="shared" ref="G18:H18" si="8">SUM(G19:G20)</f>
        <v>-1.33804802293633E-3</v>
      </c>
      <c r="H18" s="24">
        <f t="shared" si="8"/>
        <v>0</v>
      </c>
      <c r="I18" s="25">
        <f t="shared" si="2"/>
        <v>5039.7785224963081</v>
      </c>
      <c r="J18" s="24">
        <f t="shared" ref="J18" si="9">SUM(J19:J20)</f>
        <v>0</v>
      </c>
      <c r="K18" s="25">
        <f t="shared" si="3"/>
        <v>5039.7785224963081</v>
      </c>
      <c r="L18" s="24">
        <f t="shared" ref="L18:P18" si="10">SUM(L19:L20)</f>
        <v>4456.4390614614822</v>
      </c>
      <c r="M18" s="24">
        <f t="shared" si="10"/>
        <v>69.976081411494619</v>
      </c>
      <c r="N18" s="24">
        <f t="shared" si="10"/>
        <v>105.41763718293399</v>
      </c>
      <c r="O18" s="24">
        <f t="shared" si="10"/>
        <v>58.37037024952641</v>
      </c>
      <c r="P18" s="24">
        <f t="shared" si="10"/>
        <v>349.57537219087226</v>
      </c>
      <c r="R18" s="2"/>
      <c r="T18" s="33"/>
      <c r="U18" s="34"/>
    </row>
    <row r="19" spans="1:21" ht="15" customHeight="1">
      <c r="A19" s="17"/>
      <c r="B19" s="17" t="s">
        <v>12</v>
      </c>
      <c r="C19" s="19">
        <v>0</v>
      </c>
      <c r="D19" s="19">
        <v>295.79554249668718</v>
      </c>
      <c r="E19" s="20">
        <f t="shared" si="1"/>
        <v>295.79554249668718</v>
      </c>
      <c r="F19" s="19">
        <v>851.22159940331289</v>
      </c>
      <c r="G19" s="19">
        <v>0</v>
      </c>
      <c r="H19" s="19">
        <v>0</v>
      </c>
      <c r="I19" s="20">
        <f t="shared" si="2"/>
        <v>1147.0171419000001</v>
      </c>
      <c r="J19" s="19">
        <v>0</v>
      </c>
      <c r="K19" s="20">
        <f t="shared" si="3"/>
        <v>1147.0171419000001</v>
      </c>
      <c r="L19" s="19">
        <v>1146.9211419000001</v>
      </c>
      <c r="M19" s="19">
        <v>0</v>
      </c>
      <c r="N19" s="19">
        <v>9.6000000000000016E-2</v>
      </c>
      <c r="O19" s="19">
        <v>0</v>
      </c>
      <c r="P19" s="19">
        <v>0</v>
      </c>
      <c r="R19" s="2"/>
      <c r="T19" s="33"/>
      <c r="U19" s="34"/>
    </row>
    <row r="20" spans="1:21" ht="15" customHeight="1">
      <c r="A20" s="17"/>
      <c r="B20" s="17" t="s">
        <v>5</v>
      </c>
      <c r="C20" s="19">
        <v>0</v>
      </c>
      <c r="D20" s="19">
        <v>908.07663346131085</v>
      </c>
      <c r="E20" s="20">
        <f t="shared" si="1"/>
        <v>908.07663346131085</v>
      </c>
      <c r="F20" s="19">
        <v>2984.6860851830211</v>
      </c>
      <c r="G20" s="19">
        <v>-1.33804802293633E-3</v>
      </c>
      <c r="H20" s="19">
        <v>0</v>
      </c>
      <c r="I20" s="20">
        <f t="shared" si="2"/>
        <v>3892.7613805963092</v>
      </c>
      <c r="J20" s="19">
        <v>0</v>
      </c>
      <c r="K20" s="20">
        <f t="shared" si="3"/>
        <v>3892.7613805963092</v>
      </c>
      <c r="L20" s="19">
        <v>3309.5179195614819</v>
      </c>
      <c r="M20" s="19">
        <v>69.976081411494619</v>
      </c>
      <c r="N20" s="19">
        <v>105.32163718293398</v>
      </c>
      <c r="O20" s="19">
        <v>58.37037024952641</v>
      </c>
      <c r="P20" s="19">
        <v>349.57537219087226</v>
      </c>
      <c r="R20" s="2"/>
      <c r="T20" s="33"/>
      <c r="U20" s="34"/>
    </row>
    <row r="21" spans="1:21" ht="15" customHeight="1">
      <c r="A21" s="21" t="s">
        <v>21</v>
      </c>
      <c r="B21" s="21"/>
      <c r="C21" s="24">
        <f>C22</f>
        <v>0</v>
      </c>
      <c r="D21" s="24">
        <f>D22</f>
        <v>-1201.382242071068</v>
      </c>
      <c r="E21" s="25">
        <f t="shared" si="1"/>
        <v>-1201.382242071068</v>
      </c>
      <c r="F21" s="24">
        <f>F22</f>
        <v>1421.5294008182484</v>
      </c>
      <c r="G21" s="24">
        <f t="shared" ref="G21:P21" si="11">G22</f>
        <v>-26.211589775314799</v>
      </c>
      <c r="H21" s="24">
        <f t="shared" si="11"/>
        <v>0</v>
      </c>
      <c r="I21" s="25">
        <f t="shared" si="2"/>
        <v>193.93556897186556</v>
      </c>
      <c r="J21" s="24">
        <f t="shared" si="11"/>
        <v>-168.74182413449901</v>
      </c>
      <c r="K21" s="25">
        <f t="shared" si="3"/>
        <v>25.193744837366552</v>
      </c>
      <c r="L21" s="24">
        <f t="shared" si="11"/>
        <v>0</v>
      </c>
      <c r="M21" s="24">
        <f t="shared" si="11"/>
        <v>23.855252240000002</v>
      </c>
      <c r="N21" s="24">
        <f t="shared" si="11"/>
        <v>0</v>
      </c>
      <c r="O21" s="24">
        <f t="shared" si="11"/>
        <v>1.3384925973666668</v>
      </c>
      <c r="P21" s="24">
        <f t="shared" si="11"/>
        <v>0</v>
      </c>
      <c r="R21" s="2"/>
      <c r="T21" s="33"/>
      <c r="U21" s="34"/>
    </row>
    <row r="22" spans="1:21" ht="15" customHeight="1">
      <c r="A22" s="17"/>
      <c r="B22" s="17" t="s">
        <v>4</v>
      </c>
      <c r="C22" s="19">
        <v>0</v>
      </c>
      <c r="D22" s="19">
        <v>-1201.382242071068</v>
      </c>
      <c r="E22" s="20">
        <f t="shared" si="1"/>
        <v>-1201.382242071068</v>
      </c>
      <c r="F22" s="19">
        <v>1421.5294008182484</v>
      </c>
      <c r="G22" s="19">
        <v>-26.211589775314799</v>
      </c>
      <c r="H22" s="19">
        <v>0</v>
      </c>
      <c r="I22" s="20">
        <f t="shared" si="2"/>
        <v>193.93556897186556</v>
      </c>
      <c r="J22" s="19">
        <v>-168.74182413449901</v>
      </c>
      <c r="K22" s="20">
        <f t="shared" si="3"/>
        <v>25.193744837366552</v>
      </c>
      <c r="L22" s="19">
        <v>0</v>
      </c>
      <c r="M22" s="19">
        <v>23.855252240000002</v>
      </c>
      <c r="N22" s="19">
        <v>0</v>
      </c>
      <c r="O22" s="19">
        <v>1.3384925973666668</v>
      </c>
      <c r="P22" s="19">
        <v>0</v>
      </c>
      <c r="R22" s="2"/>
      <c r="T22" s="33"/>
      <c r="U22" s="34"/>
    </row>
    <row r="23" spans="1:21" ht="15" customHeight="1">
      <c r="A23" s="26" t="s">
        <v>58</v>
      </c>
      <c r="B23" s="21"/>
      <c r="C23" s="24">
        <f>SUM(C24:C26)</f>
        <v>0</v>
      </c>
      <c r="D23" s="24">
        <f>SUM(D24:D26)</f>
        <v>-656.34104173389937</v>
      </c>
      <c r="E23" s="25">
        <f t="shared" si="1"/>
        <v>-656.34104173389937</v>
      </c>
      <c r="F23" s="24">
        <f>SUM(F24:F26)</f>
        <v>963.48235079937763</v>
      </c>
      <c r="G23" s="24">
        <f t="shared" ref="G23:P23" si="12">SUM(G24:G26)</f>
        <v>0</v>
      </c>
      <c r="H23" s="24">
        <f t="shared" si="12"/>
        <v>0</v>
      </c>
      <c r="I23" s="25">
        <f t="shared" si="2"/>
        <v>307.14130906547825</v>
      </c>
      <c r="J23" s="24">
        <f t="shared" si="12"/>
        <v>-23.471373839377701</v>
      </c>
      <c r="K23" s="25">
        <f t="shared" si="3"/>
        <v>283.66993522610056</v>
      </c>
      <c r="L23" s="24">
        <f t="shared" si="12"/>
        <v>0</v>
      </c>
      <c r="M23" s="24">
        <f t="shared" si="12"/>
        <v>273.00829600000003</v>
      </c>
      <c r="N23" s="24">
        <f t="shared" si="12"/>
        <v>0.17466133333333345</v>
      </c>
      <c r="O23" s="24">
        <f t="shared" si="12"/>
        <v>0.1</v>
      </c>
      <c r="P23" s="24">
        <f t="shared" si="12"/>
        <v>10.386977892767266</v>
      </c>
      <c r="R23" s="2"/>
      <c r="T23" s="33"/>
      <c r="U23" s="34"/>
    </row>
    <row r="24" spans="1:21" ht="15" customHeight="1">
      <c r="A24" s="17"/>
      <c r="B24" s="17" t="s">
        <v>3</v>
      </c>
      <c r="C24" s="19">
        <v>0</v>
      </c>
      <c r="D24" s="19">
        <v>283.66993522610068</v>
      </c>
      <c r="E24" s="20">
        <f t="shared" si="1"/>
        <v>283.66993522610068</v>
      </c>
      <c r="F24" s="19">
        <v>0</v>
      </c>
      <c r="G24" s="19">
        <v>0</v>
      </c>
      <c r="H24" s="19">
        <v>0</v>
      </c>
      <c r="I24" s="20">
        <f t="shared" si="2"/>
        <v>283.66993522610068</v>
      </c>
      <c r="J24" s="19">
        <v>0</v>
      </c>
      <c r="K24" s="20">
        <f t="shared" si="3"/>
        <v>283.66993522610068</v>
      </c>
      <c r="L24" s="19">
        <v>0</v>
      </c>
      <c r="M24" s="19">
        <v>273.00829600000003</v>
      </c>
      <c r="N24" s="19">
        <v>0.17466133333333345</v>
      </c>
      <c r="O24" s="19">
        <v>0.1</v>
      </c>
      <c r="P24" s="19">
        <v>10.386977892767266</v>
      </c>
      <c r="R24" s="2"/>
      <c r="T24" s="33"/>
      <c r="U24" s="34"/>
    </row>
    <row r="25" spans="1:21" ht="15" customHeight="1">
      <c r="A25" s="17"/>
      <c r="B25" s="17" t="s">
        <v>17</v>
      </c>
      <c r="C25" s="19">
        <v>0</v>
      </c>
      <c r="D25" s="19">
        <v>-940.01097695999999</v>
      </c>
      <c r="E25" s="20">
        <f t="shared" si="1"/>
        <v>-940.01097695999999</v>
      </c>
      <c r="F25" s="19">
        <v>940.01097695999999</v>
      </c>
      <c r="G25" s="19">
        <v>0</v>
      </c>
      <c r="H25" s="19">
        <v>0</v>
      </c>
      <c r="I25" s="20">
        <f t="shared" si="2"/>
        <v>0</v>
      </c>
      <c r="J25" s="19">
        <v>0</v>
      </c>
      <c r="K25" s="20">
        <f t="shared" si="3"/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R25" s="2"/>
      <c r="T25" s="33"/>
      <c r="U25" s="34"/>
    </row>
    <row r="26" spans="1:21" ht="15" customHeight="1">
      <c r="A26" s="18"/>
      <c r="B26" s="17" t="s">
        <v>38</v>
      </c>
      <c r="C26" s="19">
        <v>0</v>
      </c>
      <c r="D26" s="19">
        <v>0</v>
      </c>
      <c r="E26" s="20">
        <f t="shared" si="1"/>
        <v>0</v>
      </c>
      <c r="F26" s="19">
        <v>23.471373839377652</v>
      </c>
      <c r="G26" s="19">
        <v>0</v>
      </c>
      <c r="H26" s="19">
        <v>0</v>
      </c>
      <c r="I26" s="20">
        <f t="shared" si="2"/>
        <v>23.471373839377652</v>
      </c>
      <c r="J26" s="19">
        <v>-23.471373839377701</v>
      </c>
      <c r="K26" s="20">
        <f t="shared" si="3"/>
        <v>-4.9737991503207013E-14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R26" s="2"/>
      <c r="T26" s="33"/>
      <c r="U26" s="34"/>
    </row>
    <row r="27" spans="1:21" ht="15" customHeight="1">
      <c r="A27" s="26" t="s">
        <v>47</v>
      </c>
      <c r="B27" s="21"/>
      <c r="C27" s="24">
        <v>0</v>
      </c>
      <c r="D27" s="24">
        <v>0</v>
      </c>
      <c r="E27" s="25">
        <f t="shared" si="1"/>
        <v>0</v>
      </c>
      <c r="F27" s="24">
        <v>0</v>
      </c>
      <c r="G27" s="24">
        <v>0</v>
      </c>
      <c r="H27" s="24">
        <v>0</v>
      </c>
      <c r="I27" s="25">
        <f t="shared" si="2"/>
        <v>0</v>
      </c>
      <c r="J27" s="24">
        <v>0</v>
      </c>
      <c r="K27" s="25">
        <f t="shared" si="3"/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R27" s="2"/>
      <c r="T27" s="33"/>
      <c r="U27" s="34"/>
    </row>
    <row r="28" spans="1:21" ht="15" customHeight="1">
      <c r="A28" s="26" t="s">
        <v>2</v>
      </c>
      <c r="B28" s="21"/>
      <c r="C28" s="24">
        <v>1.0255326354000001</v>
      </c>
      <c r="D28" s="24">
        <v>4995.9138147101248</v>
      </c>
      <c r="E28" s="25">
        <f t="shared" si="1"/>
        <v>4996.9393473455248</v>
      </c>
      <c r="F28" s="24">
        <v>-1968.96548869818</v>
      </c>
      <c r="G28" s="24">
        <v>-276.81256880144099</v>
      </c>
      <c r="H28" s="24">
        <v>-44.571312315272301</v>
      </c>
      <c r="I28" s="25">
        <f t="shared" si="2"/>
        <v>2706.5899775306316</v>
      </c>
      <c r="J28" s="24">
        <v>0</v>
      </c>
      <c r="K28" s="25">
        <f t="shared" si="3"/>
        <v>2706.5899775306316</v>
      </c>
      <c r="L28" s="24">
        <v>23.792375475209361</v>
      </c>
      <c r="M28" s="24">
        <v>1593.0824375312184</v>
      </c>
      <c r="N28" s="24">
        <v>821.54077393230659</v>
      </c>
      <c r="O28" s="24">
        <v>265.14525300027015</v>
      </c>
      <c r="P28" s="24">
        <v>3.0291375916265042</v>
      </c>
      <c r="R28" s="2"/>
      <c r="T28" s="33"/>
      <c r="U28" s="34"/>
    </row>
    <row r="29" spans="1:21" ht="15" customHeight="1">
      <c r="A29" s="26" t="s">
        <v>60</v>
      </c>
      <c r="B29" s="21"/>
      <c r="C29" s="24">
        <v>6004.1755069999999</v>
      </c>
      <c r="D29" s="24">
        <v>0</v>
      </c>
      <c r="E29" s="25">
        <f t="shared" si="1"/>
        <v>6004.1755069999999</v>
      </c>
      <c r="F29" s="24">
        <v>-6004.1755069999999</v>
      </c>
      <c r="G29" s="24">
        <v>0</v>
      </c>
      <c r="H29" s="24">
        <v>0</v>
      </c>
      <c r="I29" s="25">
        <f t="shared" si="2"/>
        <v>0</v>
      </c>
      <c r="J29" s="24">
        <v>0</v>
      </c>
      <c r="K29" s="25">
        <f t="shared" si="3"/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R29" s="2"/>
      <c r="T29" s="33"/>
      <c r="U29" s="34"/>
    </row>
    <row r="30" spans="1:21" ht="15" customHeight="1">
      <c r="A30" s="26" t="s">
        <v>63</v>
      </c>
      <c r="B30" s="21"/>
      <c r="C30" s="24">
        <v>480.0906220839999</v>
      </c>
      <c r="D30" s="24">
        <v>0</v>
      </c>
      <c r="E30" s="25">
        <f t="shared" si="1"/>
        <v>480.0906220839999</v>
      </c>
      <c r="F30" s="24">
        <v>-480.0906220839999</v>
      </c>
      <c r="G30" s="24">
        <v>0</v>
      </c>
      <c r="H30" s="24">
        <v>0</v>
      </c>
      <c r="I30" s="25">
        <f t="shared" si="2"/>
        <v>0</v>
      </c>
      <c r="J30" s="24">
        <v>0</v>
      </c>
      <c r="K30" s="25">
        <f t="shared" si="3"/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R30" s="2"/>
      <c r="T30" s="33"/>
      <c r="U30" s="34"/>
    </row>
    <row r="31" spans="1:21" ht="15" customHeight="1">
      <c r="A31" s="26" t="s">
        <v>61</v>
      </c>
      <c r="B31" s="21"/>
      <c r="C31" s="24">
        <v>252.47106395599997</v>
      </c>
      <c r="D31" s="24">
        <v>0</v>
      </c>
      <c r="E31" s="25">
        <f t="shared" si="1"/>
        <v>252.47106395599997</v>
      </c>
      <c r="F31" s="24">
        <v>-252.47106395599997</v>
      </c>
      <c r="G31" s="24">
        <v>0</v>
      </c>
      <c r="H31" s="24">
        <v>0</v>
      </c>
      <c r="I31" s="25">
        <f t="shared" si="2"/>
        <v>0</v>
      </c>
      <c r="J31" s="24">
        <v>0</v>
      </c>
      <c r="K31" s="25">
        <f t="shared" si="3"/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R31" s="2"/>
      <c r="T31" s="33"/>
      <c r="U31" s="34"/>
    </row>
    <row r="32" spans="1:21" ht="15" customHeight="1">
      <c r="A32" s="26" t="s">
        <v>62</v>
      </c>
      <c r="B32" s="21"/>
      <c r="C32" s="24">
        <v>35.539664995946978</v>
      </c>
      <c r="D32" s="24">
        <v>0</v>
      </c>
      <c r="E32" s="25">
        <f t="shared" si="1"/>
        <v>35.539664995946978</v>
      </c>
      <c r="F32" s="24">
        <v>-35.539664995946978</v>
      </c>
      <c r="G32" s="24">
        <v>0</v>
      </c>
      <c r="H32" s="24">
        <v>0</v>
      </c>
      <c r="I32" s="25">
        <f t="shared" si="2"/>
        <v>0</v>
      </c>
      <c r="J32" s="24">
        <v>0</v>
      </c>
      <c r="K32" s="25">
        <f t="shared" si="3"/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R32" s="2"/>
      <c r="T32" s="33"/>
      <c r="U32" s="34"/>
    </row>
    <row r="33" spans="1:21" ht="15" customHeight="1">
      <c r="A33" s="26" t="s">
        <v>45</v>
      </c>
      <c r="B33" s="21"/>
      <c r="C33" s="24">
        <v>10.7349414</v>
      </c>
      <c r="D33" s="24">
        <v>0</v>
      </c>
      <c r="E33" s="25">
        <f t="shared" si="1"/>
        <v>10.7349414</v>
      </c>
      <c r="F33" s="24">
        <v>-10.7349414</v>
      </c>
      <c r="G33" s="24">
        <v>0</v>
      </c>
      <c r="H33" s="24">
        <v>0</v>
      </c>
      <c r="I33" s="25">
        <f t="shared" si="2"/>
        <v>0</v>
      </c>
      <c r="J33" s="24">
        <v>0</v>
      </c>
      <c r="K33" s="25">
        <f t="shared" si="3"/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R33" s="2"/>
      <c r="T33" s="33"/>
      <c r="U33" s="34"/>
    </row>
    <row r="34" spans="1:21" ht="15" customHeight="1">
      <c r="A34" s="26" t="s">
        <v>64</v>
      </c>
      <c r="B34" s="21"/>
      <c r="C34" s="24">
        <v>0</v>
      </c>
      <c r="D34" s="24">
        <v>426.50924379796879</v>
      </c>
      <c r="E34" s="25">
        <f t="shared" si="1"/>
        <v>426.50924379796879</v>
      </c>
      <c r="F34" s="24">
        <v>3734.4800568585474</v>
      </c>
      <c r="G34" s="24">
        <v>-201.52752185204801</v>
      </c>
      <c r="H34" s="24">
        <v>-429.10094372727798</v>
      </c>
      <c r="I34" s="25">
        <f t="shared" si="2"/>
        <v>3530.3608350771906</v>
      </c>
      <c r="J34" s="24">
        <v>0</v>
      </c>
      <c r="K34" s="25">
        <f t="shared" si="3"/>
        <v>3530.3608350771906</v>
      </c>
      <c r="L34" s="24">
        <v>86.475768855999988</v>
      </c>
      <c r="M34" s="24">
        <v>1394.8785387979999</v>
      </c>
      <c r="N34" s="24">
        <v>827.10425584199993</v>
      </c>
      <c r="O34" s="24">
        <v>1189.8453382271905</v>
      </c>
      <c r="P34" s="24">
        <v>32.056933354000002</v>
      </c>
      <c r="R34" s="2"/>
      <c r="T34" s="33"/>
      <c r="U34" s="34"/>
    </row>
    <row r="35" spans="1:21" ht="15" customHeight="1">
      <c r="A35" s="26" t="s">
        <v>18</v>
      </c>
      <c r="B35" s="21"/>
      <c r="C35" s="24">
        <f>SUM(C36:C40)</f>
        <v>364.18140138085346</v>
      </c>
      <c r="D35" s="24">
        <f>SUM(D36:D40)</f>
        <v>130.90726775763756</v>
      </c>
      <c r="E35" s="25">
        <f t="shared" si="1"/>
        <v>495.08866913849101</v>
      </c>
      <c r="F35" s="24">
        <f>SUM(F36:F40)</f>
        <v>-160.40386597780173</v>
      </c>
      <c r="G35" s="24">
        <f t="shared" ref="G35:P35" si="13">SUM(G36:G40)</f>
        <v>0</v>
      </c>
      <c r="H35" s="24">
        <f t="shared" si="13"/>
        <v>0</v>
      </c>
      <c r="I35" s="25">
        <f t="shared" si="2"/>
        <v>334.68480316068928</v>
      </c>
      <c r="J35" s="24">
        <f t="shared" si="13"/>
        <v>0</v>
      </c>
      <c r="K35" s="25">
        <f t="shared" si="3"/>
        <v>334.68480316068928</v>
      </c>
      <c r="L35" s="24">
        <f t="shared" si="13"/>
        <v>151.62735694700856</v>
      </c>
      <c r="M35" s="24">
        <f t="shared" si="13"/>
        <v>73.666971876125899</v>
      </c>
      <c r="N35" s="24">
        <f t="shared" si="13"/>
        <v>84.872509926329542</v>
      </c>
      <c r="O35" s="24">
        <f t="shared" si="13"/>
        <v>21.163239340328968</v>
      </c>
      <c r="P35" s="24">
        <f t="shared" si="13"/>
        <v>3.3547250708963152</v>
      </c>
      <c r="R35" s="2"/>
      <c r="T35" s="33"/>
      <c r="U35" s="34"/>
    </row>
    <row r="36" spans="1:21" ht="15" customHeight="1">
      <c r="A36" s="18"/>
      <c r="B36" s="17" t="s">
        <v>48</v>
      </c>
      <c r="C36" s="19">
        <v>172.77413109422719</v>
      </c>
      <c r="D36" s="19">
        <v>0</v>
      </c>
      <c r="E36" s="20">
        <f t="shared" si="1"/>
        <v>172.77413109422719</v>
      </c>
      <c r="F36" s="19">
        <v>-25.255961828899999</v>
      </c>
      <c r="G36" s="19">
        <v>0</v>
      </c>
      <c r="H36" s="19">
        <v>0</v>
      </c>
      <c r="I36" s="20">
        <f t="shared" si="2"/>
        <v>147.51816926532717</v>
      </c>
      <c r="J36" s="19">
        <v>0</v>
      </c>
      <c r="K36" s="20">
        <f t="shared" si="3"/>
        <v>147.51816926532717</v>
      </c>
      <c r="L36" s="19">
        <v>0</v>
      </c>
      <c r="M36" s="19">
        <v>43.4267791441779</v>
      </c>
      <c r="N36" s="19">
        <v>84.872509926329542</v>
      </c>
      <c r="O36" s="19">
        <v>16.143054012812303</v>
      </c>
      <c r="P36" s="19">
        <v>3.0758261820074262</v>
      </c>
      <c r="R36" s="2"/>
      <c r="T36" s="33"/>
      <c r="U36" s="34"/>
    </row>
    <row r="37" spans="1:21" ht="15" customHeight="1">
      <c r="A37" s="18"/>
      <c r="B37" s="17" t="s">
        <v>10</v>
      </c>
      <c r="C37" s="19">
        <v>115.4691926111106</v>
      </c>
      <c r="D37" s="19">
        <v>0</v>
      </c>
      <c r="E37" s="20">
        <f t="shared" si="1"/>
        <v>115.4691926111106</v>
      </c>
      <c r="F37" s="19">
        <v>-87.948515177738372</v>
      </c>
      <c r="G37" s="19">
        <v>0</v>
      </c>
      <c r="H37" s="19">
        <v>0</v>
      </c>
      <c r="I37" s="20">
        <f t="shared" si="2"/>
        <v>27.520677433372228</v>
      </c>
      <c r="J37" s="19">
        <v>0</v>
      </c>
      <c r="K37" s="20">
        <f t="shared" si="3"/>
        <v>27.520677433372228</v>
      </c>
      <c r="L37" s="19">
        <v>0</v>
      </c>
      <c r="M37" s="19">
        <v>24.888047419999999</v>
      </c>
      <c r="N37" s="19">
        <v>0</v>
      </c>
      <c r="O37" s="19">
        <v>2.6326300133722222</v>
      </c>
      <c r="P37" s="19">
        <v>0</v>
      </c>
      <c r="R37" s="2"/>
      <c r="T37" s="33"/>
      <c r="U37" s="34"/>
    </row>
    <row r="38" spans="1:21" ht="15" customHeight="1">
      <c r="A38" s="18"/>
      <c r="B38" s="17" t="s">
        <v>14</v>
      </c>
      <c r="C38" s="19">
        <v>0</v>
      </c>
      <c r="D38" s="19">
        <v>30.892735002399718</v>
      </c>
      <c r="E38" s="20">
        <f t="shared" si="1"/>
        <v>30.892735002399718</v>
      </c>
      <c r="F38" s="19">
        <v>0</v>
      </c>
      <c r="G38" s="19">
        <v>0</v>
      </c>
      <c r="H38" s="19">
        <v>0</v>
      </c>
      <c r="I38" s="20">
        <f t="shared" si="2"/>
        <v>30.892735002399718</v>
      </c>
      <c r="J38" s="19">
        <v>0</v>
      </c>
      <c r="K38" s="20">
        <f t="shared" si="3"/>
        <v>30.892735002399718</v>
      </c>
      <c r="L38" s="19">
        <v>30.892735002399718</v>
      </c>
      <c r="M38" s="19">
        <v>0</v>
      </c>
      <c r="N38" s="19">
        <v>0</v>
      </c>
      <c r="O38" s="19">
        <v>0</v>
      </c>
      <c r="P38" s="19">
        <v>0</v>
      </c>
      <c r="R38" s="2"/>
      <c r="U38" s="34"/>
    </row>
    <row r="39" spans="1:21" ht="15" customHeight="1">
      <c r="A39" s="18"/>
      <c r="B39" s="17" t="s">
        <v>15</v>
      </c>
      <c r="C39" s="19">
        <v>20.720089189371009</v>
      </c>
      <c r="D39" s="19">
        <v>100.01453275523784</v>
      </c>
      <c r="E39" s="20">
        <f t="shared" si="1"/>
        <v>120.73462194460885</v>
      </c>
      <c r="F39" s="19">
        <v>0</v>
      </c>
      <c r="G39" s="19">
        <v>0</v>
      </c>
      <c r="H39" s="19">
        <v>0</v>
      </c>
      <c r="I39" s="20">
        <f t="shared" si="2"/>
        <v>120.73462194460885</v>
      </c>
      <c r="J39" s="19">
        <v>0</v>
      </c>
      <c r="K39" s="20">
        <f t="shared" si="3"/>
        <v>120.73462194460885</v>
      </c>
      <c r="L39" s="19">
        <v>120.73462194460885</v>
      </c>
      <c r="M39" s="19">
        <v>0</v>
      </c>
      <c r="N39" s="19">
        <v>0</v>
      </c>
      <c r="O39" s="19">
        <v>0</v>
      </c>
      <c r="P39" s="19">
        <v>0</v>
      </c>
      <c r="R39" s="2"/>
      <c r="U39" s="34"/>
    </row>
    <row r="40" spans="1:21" ht="15" customHeight="1">
      <c r="A40" s="18"/>
      <c r="B40" s="17" t="s">
        <v>41</v>
      </c>
      <c r="C40" s="19">
        <v>55.217988486144684</v>
      </c>
      <c r="D40" s="19">
        <v>0</v>
      </c>
      <c r="E40" s="20">
        <f t="shared" si="1"/>
        <v>55.217988486144684</v>
      </c>
      <c r="F40" s="19">
        <v>-47.199388971163351</v>
      </c>
      <c r="G40" s="19">
        <v>0</v>
      </c>
      <c r="H40" s="19">
        <v>0</v>
      </c>
      <c r="I40" s="20">
        <f t="shared" si="2"/>
        <v>8.0185995149813323</v>
      </c>
      <c r="J40" s="19">
        <v>0</v>
      </c>
      <c r="K40" s="20">
        <f t="shared" si="3"/>
        <v>8.0185995149813323</v>
      </c>
      <c r="L40" s="19">
        <v>0</v>
      </c>
      <c r="M40" s="19">
        <v>5.352145311948</v>
      </c>
      <c r="N40" s="19">
        <v>0</v>
      </c>
      <c r="O40" s="19">
        <v>2.3875553141444441</v>
      </c>
      <c r="P40" s="19">
        <v>0.27889888888888886</v>
      </c>
      <c r="R40" s="2"/>
      <c r="U40" s="34"/>
    </row>
    <row r="41" spans="1:21" ht="15" customHeight="1">
      <c r="A41" s="26" t="s">
        <v>22</v>
      </c>
      <c r="B41" s="21"/>
      <c r="C41" s="24">
        <v>31.407564882609936</v>
      </c>
      <c r="D41" s="24">
        <v>0</v>
      </c>
      <c r="E41" s="25">
        <f t="shared" si="1"/>
        <v>31.407564882609936</v>
      </c>
      <c r="F41" s="24">
        <v>0</v>
      </c>
      <c r="G41" s="24">
        <v>0</v>
      </c>
      <c r="H41" s="24">
        <v>0</v>
      </c>
      <c r="I41" s="25">
        <f t="shared" si="2"/>
        <v>31.407564882609936</v>
      </c>
      <c r="J41" s="24">
        <v>0</v>
      </c>
      <c r="K41" s="25">
        <f t="shared" si="3"/>
        <v>31.407564882609936</v>
      </c>
      <c r="L41" s="24">
        <v>0</v>
      </c>
      <c r="M41" s="24">
        <v>4.2364830099999997</v>
      </c>
      <c r="N41" s="24">
        <v>19.414737454210272</v>
      </c>
      <c r="O41" s="24">
        <v>7.7563444183996637</v>
      </c>
      <c r="P41" s="24">
        <v>0</v>
      </c>
      <c r="R41" s="2"/>
      <c r="U41" s="33"/>
    </row>
    <row r="42" spans="1:21" ht="15" customHeight="1">
      <c r="A42" s="26" t="s">
        <v>65</v>
      </c>
      <c r="B42" s="21"/>
      <c r="C42" s="24">
        <v>131.91292415641851</v>
      </c>
      <c r="D42" s="24">
        <v>0</v>
      </c>
      <c r="E42" s="25">
        <f t="shared" si="1"/>
        <v>131.91292415641851</v>
      </c>
      <c r="F42" s="24">
        <v>-54.097973416425418</v>
      </c>
      <c r="G42" s="24">
        <v>0</v>
      </c>
      <c r="H42" s="24">
        <v>0</v>
      </c>
      <c r="I42" s="25">
        <f t="shared" si="2"/>
        <v>77.814950739993094</v>
      </c>
      <c r="J42" s="24">
        <v>0</v>
      </c>
      <c r="K42" s="25">
        <f t="shared" si="3"/>
        <v>77.814950739993094</v>
      </c>
      <c r="L42" s="24">
        <v>0</v>
      </c>
      <c r="M42" s="24">
        <v>75.182320726620873</v>
      </c>
      <c r="N42" s="24">
        <v>0</v>
      </c>
      <c r="O42" s="24">
        <v>2.6326300133722222</v>
      </c>
      <c r="P42" s="24">
        <v>0</v>
      </c>
      <c r="R42" s="2"/>
    </row>
    <row r="43" spans="1:21" s="3" customFormat="1" ht="19.5" customHeight="1">
      <c r="A43" s="27" t="s">
        <v>66</v>
      </c>
      <c r="B43" s="27"/>
      <c r="C43" s="28">
        <f>C8+C11+C12+C15+C18+C21+C23+SUM(C27:C35)+C41+C42</f>
        <v>7617.823109491228</v>
      </c>
      <c r="D43" s="28">
        <f t="shared" ref="D43:P43" si="14">D8+D11+D12+D15+D18+D21+D23+SUM(D27:D35)+D41+D42</f>
        <v>15580.176423649569</v>
      </c>
      <c r="E43" s="28">
        <f t="shared" si="14"/>
        <v>23197.999533140803</v>
      </c>
      <c r="F43" s="28">
        <f t="shared" si="14"/>
        <v>-5034.6293086652977</v>
      </c>
      <c r="G43" s="28">
        <f t="shared" si="14"/>
        <v>-1779.9926600553672</v>
      </c>
      <c r="H43" s="28">
        <f t="shared" si="14"/>
        <v>-473.67225604255026</v>
      </c>
      <c r="I43" s="28">
        <f t="shared" si="14"/>
        <v>15909.705308377585</v>
      </c>
      <c r="J43" s="28">
        <f t="shared" si="14"/>
        <v>-2918.784449208581</v>
      </c>
      <c r="K43" s="28">
        <f>K8+K11+K12+K15+K18+K21+K23+SUM(K27:K35)+K41+K42</f>
        <v>12990.920859169002</v>
      </c>
      <c r="L43" s="28">
        <f t="shared" si="14"/>
        <v>5492.9324205744551</v>
      </c>
      <c r="M43" s="28">
        <f t="shared" si="14"/>
        <v>3540.4231534513042</v>
      </c>
      <c r="N43" s="28">
        <f t="shared" si="14"/>
        <v>1964.5673846372117</v>
      </c>
      <c r="O43" s="28">
        <f t="shared" si="14"/>
        <v>1584.6229301326007</v>
      </c>
      <c r="P43" s="28">
        <f t="shared" si="14"/>
        <v>408.37497037342683</v>
      </c>
      <c r="R43" s="2"/>
      <c r="S43" s="35"/>
    </row>
    <row r="44" spans="1:21">
      <c r="A44" s="6"/>
      <c r="B44" s="7"/>
      <c r="C44" s="6"/>
      <c r="D44" s="6"/>
      <c r="E44" s="7"/>
      <c r="F44" s="7"/>
      <c r="G44" s="8"/>
      <c r="H44" s="7"/>
      <c r="I44" s="7"/>
      <c r="J44" s="7"/>
      <c r="K44" s="7"/>
      <c r="L44" s="7"/>
      <c r="M44" s="8"/>
    </row>
    <row r="45" spans="1:21">
      <c r="A45" s="6" t="s">
        <v>23</v>
      </c>
      <c r="B45" s="31" t="s">
        <v>59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21">
      <c r="A46" s="9" t="s">
        <v>24</v>
      </c>
      <c r="B46" s="32" t="s">
        <v>46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1">
      <c r="A47" s="9" t="s">
        <v>25</v>
      </c>
      <c r="B47" s="10" t="s">
        <v>27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21">
      <c r="A48" s="9" t="s">
        <v>26</v>
      </c>
      <c r="B48" s="10" t="s">
        <v>29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>
      <c r="A49" s="9" t="s">
        <v>28</v>
      </c>
      <c r="B49" s="10" t="s">
        <v>31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>
      <c r="A50" s="9" t="s">
        <v>30</v>
      </c>
      <c r="B50" s="10" t="s">
        <v>33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>
      <c r="A51" s="9" t="s">
        <v>32</v>
      </c>
      <c r="B51" s="7" t="s">
        <v>34</v>
      </c>
      <c r="C51" s="6"/>
      <c r="D51" s="6"/>
      <c r="E51" s="7"/>
      <c r="F51" s="7"/>
      <c r="G51" s="8"/>
      <c r="H51" s="7"/>
      <c r="I51" s="7"/>
      <c r="J51" s="7"/>
      <c r="K51" s="7"/>
      <c r="L51" s="11"/>
      <c r="M51" s="8"/>
    </row>
    <row r="52" spans="1:13">
      <c r="K52" s="2"/>
    </row>
    <row r="53" spans="1:13">
      <c r="E53" s="2"/>
    </row>
    <row r="54" spans="1:13">
      <c r="F54" s="2"/>
      <c r="G54" s="2"/>
      <c r="H54" s="2"/>
      <c r="I54" s="2"/>
      <c r="J54" s="2"/>
      <c r="K54" s="2"/>
    </row>
    <row r="55" spans="1:13">
      <c r="F55" s="2"/>
      <c r="G55" s="2"/>
      <c r="H55" s="2"/>
      <c r="I55" s="2"/>
      <c r="J55" s="2"/>
    </row>
    <row r="56" spans="1:13">
      <c r="F56" s="2"/>
      <c r="G56" s="2"/>
      <c r="H56" s="2"/>
      <c r="I56" s="2"/>
      <c r="J56" s="2"/>
    </row>
    <row r="57" spans="1:13">
      <c r="F57" s="2"/>
      <c r="G57" s="2"/>
      <c r="H57" s="2"/>
      <c r="I57" s="2"/>
      <c r="J57" s="2"/>
    </row>
    <row r="58" spans="1:13">
      <c r="F58" s="2"/>
      <c r="G58" s="2"/>
      <c r="H58" s="2"/>
      <c r="I58" s="2"/>
      <c r="J58" s="2"/>
    </row>
    <row r="59" spans="1:13">
      <c r="F59" s="2"/>
      <c r="G59" s="2"/>
      <c r="H59" s="2"/>
      <c r="I59" s="2"/>
      <c r="J59" s="2"/>
    </row>
    <row r="60" spans="1:13">
      <c r="F60" s="2"/>
      <c r="G60" s="2"/>
      <c r="H60" s="2"/>
      <c r="I60" s="2"/>
      <c r="J60" s="2"/>
    </row>
    <row r="61" spans="1:13">
      <c r="F61" s="2"/>
      <c r="G61" s="2"/>
      <c r="H61" s="2"/>
      <c r="I61" s="2"/>
      <c r="J61" s="2"/>
    </row>
    <row r="62" spans="1:13">
      <c r="F62" s="2"/>
      <c r="G62" s="2"/>
      <c r="H62" s="2"/>
      <c r="I62" s="2"/>
      <c r="J62" s="2"/>
    </row>
    <row r="63" spans="1:13">
      <c r="F63" s="2"/>
      <c r="G63" s="2"/>
      <c r="H63" s="2"/>
      <c r="I63" s="2"/>
      <c r="J63" s="2"/>
    </row>
    <row r="64" spans="1:13">
      <c r="F64" s="2"/>
      <c r="G64" s="2"/>
      <c r="H64" s="2"/>
      <c r="I64" s="2"/>
      <c r="J64" s="2"/>
    </row>
    <row r="65" spans="6:10">
      <c r="F65" s="2"/>
      <c r="G65" s="2"/>
      <c r="H65" s="2"/>
      <c r="I65" s="2"/>
      <c r="J65" s="2"/>
    </row>
    <row r="66" spans="6:10">
      <c r="F66" s="2"/>
      <c r="G66" s="2"/>
      <c r="H66" s="2"/>
      <c r="I66" s="2"/>
      <c r="J66" s="2"/>
    </row>
    <row r="67" spans="6:10">
      <c r="F67" s="2"/>
      <c r="G67" s="2"/>
      <c r="H67" s="2"/>
      <c r="I67" s="2"/>
      <c r="J67" s="2"/>
    </row>
    <row r="68" spans="6:10">
      <c r="F68" s="2"/>
      <c r="G68" s="2"/>
      <c r="H68" s="2"/>
      <c r="I68" s="2"/>
      <c r="J68" s="2"/>
    </row>
    <row r="69" spans="6:10">
      <c r="F69" s="2"/>
      <c r="G69" s="2"/>
      <c r="H69" s="2"/>
      <c r="I69" s="2"/>
      <c r="J69" s="2"/>
    </row>
    <row r="70" spans="6:10">
      <c r="F70" s="2"/>
      <c r="G70" s="2"/>
      <c r="H70" s="2"/>
      <c r="I70" s="2"/>
      <c r="J70" s="2"/>
    </row>
    <row r="71" spans="6:10">
      <c r="F71" s="2"/>
      <c r="G71" s="2"/>
      <c r="H71" s="2"/>
      <c r="I71" s="2"/>
      <c r="J71" s="2"/>
    </row>
    <row r="72" spans="6:10">
      <c r="F72" s="2"/>
      <c r="G72" s="2"/>
      <c r="H72" s="2"/>
      <c r="I72" s="2"/>
      <c r="J72" s="2"/>
    </row>
    <row r="73" spans="6:10">
      <c r="F73" s="2"/>
      <c r="G73" s="2"/>
      <c r="H73" s="2"/>
      <c r="I73" s="2"/>
      <c r="J73" s="2"/>
    </row>
    <row r="74" spans="6:10">
      <c r="F74" s="2"/>
      <c r="G74" s="2"/>
      <c r="H74" s="2"/>
      <c r="I74" s="2"/>
      <c r="J74" s="2"/>
    </row>
    <row r="75" spans="6:10">
      <c r="F75" s="2"/>
      <c r="G75" s="2"/>
      <c r="H75" s="2"/>
      <c r="I75" s="2"/>
      <c r="J75" s="2"/>
    </row>
    <row r="76" spans="6:10">
      <c r="F76" s="2"/>
      <c r="G76" s="2"/>
      <c r="H76" s="2"/>
      <c r="I76" s="2"/>
      <c r="J76" s="2"/>
    </row>
    <row r="77" spans="6:10">
      <c r="F77" s="2"/>
      <c r="G77" s="2"/>
      <c r="H77" s="2"/>
      <c r="I77" s="2"/>
      <c r="J77" s="2"/>
    </row>
    <row r="78" spans="6:10">
      <c r="F78" s="2"/>
      <c r="G78" s="2"/>
      <c r="H78" s="2"/>
      <c r="I78" s="2"/>
      <c r="J78" s="2"/>
    </row>
    <row r="79" spans="6:10">
      <c r="F79" s="2"/>
      <c r="G79" s="2"/>
      <c r="H79" s="2"/>
      <c r="I79" s="2"/>
      <c r="J79" s="2"/>
    </row>
    <row r="80" spans="6:10">
      <c r="F80" s="2"/>
      <c r="G80" s="2"/>
      <c r="H80" s="2"/>
      <c r="I80" s="2"/>
      <c r="J80" s="2"/>
    </row>
    <row r="81" spans="6:10">
      <c r="F81" s="2"/>
      <c r="G81" s="2"/>
      <c r="H81" s="2"/>
      <c r="I81" s="2"/>
      <c r="J81" s="2"/>
    </row>
    <row r="82" spans="6:10">
      <c r="F82" s="2"/>
      <c r="G82" s="2"/>
      <c r="H82" s="2"/>
      <c r="I82" s="2"/>
      <c r="J82" s="2"/>
    </row>
    <row r="83" spans="6:10">
      <c r="F83" s="2"/>
      <c r="G83" s="2"/>
      <c r="H83" s="2"/>
      <c r="I83" s="2"/>
      <c r="J83" s="2"/>
    </row>
    <row r="84" spans="6:10">
      <c r="F84" s="2"/>
      <c r="G84" s="2"/>
      <c r="H84" s="2"/>
      <c r="I84" s="2"/>
      <c r="J84" s="2"/>
    </row>
    <row r="85" spans="6:10">
      <c r="F85" s="2"/>
      <c r="G85" s="2"/>
      <c r="H85" s="2"/>
      <c r="I85" s="2"/>
      <c r="J85" s="2"/>
    </row>
    <row r="86" spans="6:10">
      <c r="F86" s="2"/>
      <c r="G86" s="2"/>
      <c r="H86" s="2"/>
      <c r="I86" s="2"/>
      <c r="J86" s="2"/>
    </row>
    <row r="87" spans="6:10">
      <c r="F87" s="2"/>
      <c r="G87" s="2"/>
      <c r="H87" s="2"/>
      <c r="I87" s="2"/>
      <c r="J87" s="2"/>
    </row>
    <row r="88" spans="6:10">
      <c r="F88" s="2"/>
      <c r="G88" s="2"/>
      <c r="H88" s="2"/>
      <c r="I88" s="2"/>
      <c r="J88" s="2"/>
    </row>
    <row r="89" spans="6:10">
      <c r="F89" s="2"/>
      <c r="G89" s="2"/>
      <c r="H89" s="2"/>
      <c r="I89" s="2"/>
      <c r="J89" s="2"/>
    </row>
  </sheetData>
  <mergeCells count="3">
    <mergeCell ref="A7:B7"/>
    <mergeCell ref="B45:P45"/>
    <mergeCell ref="B46:M46"/>
  </mergeCells>
  <pageMargins left="0.24" right="0.17" top="0.23" bottom="0.26" header="0" footer="0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Balanç 2014</vt:lpstr>
      <vt:lpstr>'Balanç 2014'!Àrea_d'impressió</vt:lpstr>
    </vt:vector>
  </TitlesOfParts>
  <Company>ICAEN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PORTATIL1</dc:creator>
  <cp:lastModifiedBy>Baraut Contreras, Meritxell</cp:lastModifiedBy>
  <cp:lastPrinted>2009-04-29T15:49:29Z</cp:lastPrinted>
  <dcterms:created xsi:type="dcterms:W3CDTF">2001-11-05T17:31:07Z</dcterms:created>
  <dcterms:modified xsi:type="dcterms:W3CDTF">2016-10-06T10:28:51Z</dcterms:modified>
</cp:coreProperties>
</file>