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0" windowWidth="18555" windowHeight="11775"/>
  </bookViews>
  <sheets>
    <sheet name="Potència" sheetId="1" r:id="rId1"/>
    <sheet name="Producció" sheetId="2" r:id="rId2"/>
  </sheets>
  <definedNames>
    <definedName name="_xlnm.Print_Area" localSheetId="0">Potència!$A$1:$I$33</definedName>
    <definedName name="_xlnm.Print_Area" localSheetId="1">Producció!$A$1:$I$46</definedName>
  </definedNames>
  <calcPr calcId="145621"/>
</workbook>
</file>

<file path=xl/calcChain.xml><?xml version="1.0" encoding="utf-8"?>
<calcChain xmlns="http://schemas.openxmlformats.org/spreadsheetml/2006/main">
  <c r="K37" i="2" l="1"/>
  <c r="K38" i="2" s="1"/>
  <c r="J37" i="2"/>
  <c r="J38" i="2" s="1"/>
  <c r="J35" i="2" l="1"/>
  <c r="K35" i="2"/>
  <c r="J31" i="2" l="1"/>
  <c r="K31" i="2"/>
  <c r="H37" i="2" l="1"/>
  <c r="H38" i="2" s="1"/>
  <c r="G37" i="2"/>
  <c r="G38" i="2" s="1"/>
  <c r="F37" i="2"/>
  <c r="F38" i="2" s="1"/>
  <c r="E37" i="2"/>
  <c r="E38" i="2" s="1"/>
  <c r="D37" i="2"/>
  <c r="D38" i="2" s="1"/>
  <c r="E35" i="2"/>
  <c r="F35" i="2"/>
  <c r="G35" i="2"/>
  <c r="H35" i="2"/>
  <c r="D35" i="2"/>
  <c r="E31" i="2"/>
  <c r="F31" i="2"/>
  <c r="G31" i="2"/>
  <c r="H31" i="2"/>
  <c r="I31" i="2"/>
  <c r="I35" i="2" s="1"/>
  <c r="I37" i="2" s="1"/>
  <c r="I38" i="2" s="1"/>
  <c r="D31" i="2"/>
  <c r="E27" i="2"/>
  <c r="F27" i="2"/>
  <c r="G27" i="2"/>
  <c r="H27" i="2"/>
  <c r="I27" i="2"/>
  <c r="D27" i="2"/>
  <c r="I25" i="2"/>
  <c r="H25" i="2"/>
  <c r="G25" i="2"/>
  <c r="F25" i="2"/>
  <c r="E25" i="2"/>
  <c r="D25" i="2"/>
  <c r="I15" i="2"/>
  <c r="H15" i="2"/>
  <c r="G15" i="2"/>
  <c r="F15" i="2"/>
  <c r="E15" i="2"/>
  <c r="D15" i="2"/>
  <c r="K16" i="2"/>
  <c r="K15" i="2" s="1"/>
  <c r="J16" i="2"/>
  <c r="J15" i="2" s="1"/>
  <c r="I16" i="2"/>
  <c r="H16" i="2"/>
  <c r="G16" i="2"/>
  <c r="F16" i="2"/>
  <c r="E16" i="2"/>
  <c r="D16" i="2"/>
  <c r="K8" i="2"/>
  <c r="J8" i="2"/>
  <c r="I8" i="2"/>
  <c r="H8" i="2"/>
  <c r="G8" i="2"/>
  <c r="F8" i="2"/>
  <c r="E8" i="2"/>
  <c r="D8" i="2"/>
  <c r="K16" i="1"/>
  <c r="K15" i="1" s="1"/>
  <c r="J16" i="1"/>
  <c r="J15" i="1" s="1"/>
  <c r="I16" i="1"/>
  <c r="I15" i="1" s="1"/>
  <c r="H16" i="1"/>
  <c r="H15" i="1" s="1"/>
  <c r="G16" i="1"/>
  <c r="G15" i="1" s="1"/>
  <c r="F16" i="1"/>
  <c r="F15" i="1" s="1"/>
  <c r="E16" i="1"/>
  <c r="E15" i="1" s="1"/>
  <c r="D16" i="1"/>
  <c r="D15" i="1" s="1"/>
  <c r="E8" i="1"/>
  <c r="F8" i="1"/>
  <c r="F25" i="1" s="1"/>
  <c r="G8" i="1"/>
  <c r="G25" i="1" s="1"/>
  <c r="H8" i="1"/>
  <c r="H25" i="1" s="1"/>
  <c r="I8" i="1"/>
  <c r="J8" i="1"/>
  <c r="K8" i="1"/>
  <c r="D8" i="1"/>
  <c r="D25" i="1" s="1"/>
  <c r="J27" i="2" l="1"/>
  <c r="J25" i="2"/>
  <c r="K27" i="2"/>
  <c r="K25" i="2"/>
  <c r="E25" i="1"/>
  <c r="I25" i="1"/>
  <c r="J25" i="1"/>
  <c r="K25" i="1"/>
</calcChain>
</file>

<file path=xl/sharedStrings.xml><?xml version="1.0" encoding="utf-8"?>
<sst xmlns="http://schemas.openxmlformats.org/spreadsheetml/2006/main" count="55" uniqueCount="39">
  <si>
    <t>Energies no renovables</t>
  </si>
  <si>
    <t>Centrals de carbó</t>
  </si>
  <si>
    <t>Centrals de fuel-gas i gasoil</t>
  </si>
  <si>
    <t>Cicles combinats</t>
  </si>
  <si>
    <t>Cogeneració (no renovable)</t>
  </si>
  <si>
    <t>Nuclear</t>
  </si>
  <si>
    <t>Energies renovables</t>
  </si>
  <si>
    <t>en règim ordinari</t>
  </si>
  <si>
    <t>en règim especial, aïllades i amb contracte privat</t>
  </si>
  <si>
    <t>Biomassa forestal i agrícola</t>
  </si>
  <si>
    <t>Eòlica</t>
  </si>
  <si>
    <t>Fotovoltaica</t>
  </si>
  <si>
    <t>Solar termoelèctrica</t>
  </si>
  <si>
    <t>Total</t>
  </si>
  <si>
    <t>Potència elèctrica bruta instal·lada a Catalunya</t>
  </si>
  <si>
    <t>RSU renovable</t>
  </si>
  <si>
    <t>Unitat: MW</t>
  </si>
  <si>
    <t>Hidràulica</t>
  </si>
  <si>
    <t>Unitat: GWh</t>
  </si>
  <si>
    <t>Centrals de fuel-gas i gasoil-gas</t>
  </si>
  <si>
    <t>Altres no renovables</t>
  </si>
  <si>
    <t>Biogàs</t>
  </si>
  <si>
    <t>Font: 
Estadística d'energia elèctrica
Estadística de les energies renovables</t>
  </si>
  <si>
    <t>Notes:</t>
  </si>
  <si>
    <t>Dades corresponents a 31 de desembre de cada any.</t>
  </si>
  <si>
    <t>Consums propis</t>
  </si>
  <si>
    <t>Producció neta d'energia elèctrica</t>
  </si>
  <si>
    <t>Consums en bombament</t>
  </si>
  <si>
    <t>Producció disponible d'energia elèctrica</t>
  </si>
  <si>
    <t>Saldo d'intercanvis elèctrics</t>
  </si>
  <si>
    <t>Balanç d'energia elèctrica a Catalunya</t>
  </si>
  <si>
    <t>Total producció bruta d'energia elèctrica</t>
  </si>
  <si>
    <t>% Saldo d'intercanvis elèctrics / EBC</t>
  </si>
  <si>
    <t>Producció bruta d'energia elèctrica (GWh)</t>
  </si>
  <si>
    <t>% energies renovables / PB</t>
  </si>
  <si>
    <t>Demanda BC (en barres de central)</t>
  </si>
  <si>
    <t>en antic règim ordinari</t>
  </si>
  <si>
    <t>en antic règim especial, aïllades i amb contracte privat</t>
  </si>
  <si>
    <t>Altres no renovables: inclou Residus Sòlids Industrials, Residus Sòlids Urbans (component no renovable) i altres energies residuals. També inclou assecatge de purins i assecatge de fangs d'EDAR.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</si>
</sst>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5" fontId="5" fillId="2" borderId="0" xfId="0" applyNumberFormat="1" applyFont="1" applyFill="1"/>
    <xf numFmtId="0" fontId="5" fillId="3" borderId="0" xfId="0" applyFont="1" applyFill="1"/>
    <xf numFmtId="0" fontId="6" fillId="4" borderId="0" xfId="0" applyFont="1" applyFill="1"/>
    <xf numFmtId="0" fontId="7" fillId="4" borderId="0" xfId="0" applyFont="1" applyFill="1" applyAlignment="1">
      <alignment horizontal="center"/>
    </xf>
    <xf numFmtId="164" fontId="5" fillId="3" borderId="0" xfId="1" applyNumberFormat="1" applyFont="1" applyFill="1"/>
    <xf numFmtId="0" fontId="7" fillId="5" borderId="0" xfId="0" applyFont="1" applyFill="1"/>
    <xf numFmtId="164" fontId="7" fillId="5" borderId="0" xfId="1" applyNumberFormat="1" applyFont="1" applyFill="1"/>
    <xf numFmtId="0" fontId="3" fillId="0" borderId="0" xfId="0" applyFont="1"/>
    <xf numFmtId="164" fontId="7" fillId="5" borderId="0" xfId="1" applyNumberFormat="1" applyFont="1" applyFill="1" applyAlignment="1">
      <alignment horizontal="left"/>
    </xf>
    <xf numFmtId="0" fontId="6" fillId="0" borderId="0" xfId="0" applyFont="1"/>
    <xf numFmtId="0" fontId="8" fillId="0" borderId="0" xfId="0" applyFont="1"/>
    <xf numFmtId="0" fontId="6" fillId="2" borderId="0" xfId="0" applyFont="1" applyFill="1"/>
    <xf numFmtId="165" fontId="6" fillId="2" borderId="0" xfId="0" applyNumberFormat="1" applyFont="1" applyFill="1"/>
    <xf numFmtId="166" fontId="6" fillId="2" borderId="0" xfId="2" applyNumberFormat="1" applyFont="1" applyFill="1"/>
    <xf numFmtId="0" fontId="1" fillId="2" borderId="0" xfId="0" applyFont="1" applyFill="1"/>
    <xf numFmtId="0" fontId="3" fillId="0" borderId="0" xfId="0" applyFont="1" applyFill="1"/>
    <xf numFmtId="0" fontId="5" fillId="0" borderId="0" xfId="0" applyFont="1" applyFill="1"/>
    <xf numFmtId="0" fontId="7" fillId="0" borderId="0" xfId="0" applyFont="1" applyFill="1"/>
    <xf numFmtId="164" fontId="7" fillId="0" borderId="0" xfId="1" applyNumberFormat="1" applyFont="1" applyFill="1"/>
    <xf numFmtId="0" fontId="9" fillId="5" borderId="0" xfId="0" applyFont="1" applyFill="1"/>
    <xf numFmtId="166" fontId="5" fillId="3" borderId="0" xfId="2" applyNumberFormat="1" applyFont="1" applyFill="1"/>
    <xf numFmtId="0" fontId="1" fillId="2" borderId="0" xfId="0" applyFont="1" applyFill="1" applyAlignment="1">
      <alignment horizontal="left" wrapText="1"/>
    </xf>
    <xf numFmtId="0" fontId="7" fillId="4" borderId="0" xfId="0" applyFont="1" applyFill="1" applyAlignment="1">
      <alignment horizontal="center"/>
    </xf>
    <xf numFmtId="0" fontId="3" fillId="6" borderId="0" xfId="0" applyFont="1" applyFill="1"/>
    <xf numFmtId="0" fontId="3" fillId="0" borderId="0" xfId="0" applyFont="1" applyBorder="1"/>
    <xf numFmtId="0" fontId="5" fillId="0" borderId="0" xfId="0" applyFont="1" applyBorder="1"/>
    <xf numFmtId="165" fontId="3" fillId="2" borderId="0" xfId="0" applyNumberFormat="1" applyFont="1" applyFill="1"/>
    <xf numFmtId="165" fontId="3" fillId="2" borderId="0" xfId="1" applyNumberFormat="1" applyFont="1" applyFill="1"/>
    <xf numFmtId="2" fontId="3" fillId="2" borderId="0" xfId="1" applyNumberFormat="1" applyFont="1" applyFill="1"/>
    <xf numFmtId="166" fontId="3" fillId="2" borderId="0" xfId="2" applyNumberFormat="1" applyFont="1" applyFill="1"/>
    <xf numFmtId="164" fontId="10" fillId="0" borderId="0" xfId="1" applyNumberFormat="1" applyFont="1" applyFill="1"/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/>
    </xf>
  </cellXfs>
  <cellStyles count="3">
    <cellStyle name="Coma" xfId="1" builtinId="3"/>
    <cellStyle name="Normal" xfId="0" builtinId="0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1009650</xdr:colOff>
      <xdr:row>1</xdr:row>
      <xdr:rowOff>161925</xdr:rowOff>
    </xdr:to>
    <xdr:pic>
      <xdr:nvPicPr>
        <xdr:cNvPr id="2319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7625"/>
          <a:ext cx="1885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1</xdr:row>
      <xdr:rowOff>152400</xdr:rowOff>
    </xdr:to>
    <xdr:pic>
      <xdr:nvPicPr>
        <xdr:cNvPr id="1294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8100"/>
          <a:ext cx="1885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zoomScaleNormal="100" workbookViewId="0">
      <selection activeCell="D2" sqref="D2"/>
    </sheetView>
  </sheetViews>
  <sheetFormatPr defaultColWidth="11.42578125" defaultRowHeight="14.25" x14ac:dyDescent="0.2"/>
  <cols>
    <col min="1" max="1" width="5.85546875" style="11" customWidth="1"/>
    <col min="2" max="2" width="8.28515625" style="11" customWidth="1"/>
    <col min="3" max="3" width="46" style="11" customWidth="1"/>
    <col min="4" max="11" width="12.42578125" style="11" customWidth="1"/>
    <col min="12" max="16384" width="11.42578125" style="1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28"/>
      <c r="K1" s="28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28"/>
      <c r="K2" s="28"/>
    </row>
    <row r="3" spans="1:11" x14ac:dyDescent="0.2">
      <c r="A3" s="2" t="s">
        <v>14</v>
      </c>
      <c r="B3" s="1"/>
      <c r="C3" s="1"/>
      <c r="D3" s="1"/>
      <c r="E3" s="1"/>
      <c r="F3" s="1"/>
      <c r="G3" s="1"/>
      <c r="H3" s="1"/>
      <c r="I3" s="1"/>
      <c r="J3" s="28"/>
      <c r="K3" s="28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29"/>
      <c r="K4" s="28"/>
    </row>
    <row r="5" spans="1:11" x14ac:dyDescent="0.2">
      <c r="A5" s="3" t="s">
        <v>16</v>
      </c>
      <c r="B5" s="3"/>
      <c r="C5" s="3"/>
      <c r="D5" s="3"/>
      <c r="E5" s="3"/>
      <c r="F5" s="3"/>
      <c r="G5" s="3"/>
      <c r="H5" s="3"/>
      <c r="I5" s="3"/>
      <c r="J5" s="29"/>
      <c r="K5" s="28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29"/>
      <c r="K6" s="28"/>
    </row>
    <row r="7" spans="1:11" x14ac:dyDescent="0.2">
      <c r="A7" s="3"/>
      <c r="B7" s="6"/>
      <c r="C7" s="6"/>
      <c r="D7" s="7">
        <v>2010</v>
      </c>
      <c r="E7" s="7">
        <v>2011</v>
      </c>
      <c r="F7" s="7">
        <v>2012</v>
      </c>
      <c r="G7" s="7">
        <v>2013</v>
      </c>
      <c r="H7" s="7">
        <v>2014</v>
      </c>
      <c r="I7" s="26">
        <v>2015</v>
      </c>
      <c r="J7" s="26">
        <v>2016</v>
      </c>
      <c r="K7" s="26">
        <v>2017</v>
      </c>
    </row>
    <row r="8" spans="1:11" x14ac:dyDescent="0.2">
      <c r="A8" s="3"/>
      <c r="B8" s="12" t="s">
        <v>0</v>
      </c>
      <c r="C8" s="10"/>
      <c r="D8" s="10">
        <f>SUM(D9:D14)</f>
        <v>8663.4004999999997</v>
      </c>
      <c r="E8" s="10">
        <f t="shared" ref="E8:K8" si="0">SUM(E9:E14)</f>
        <v>8475.1579999999994</v>
      </c>
      <c r="F8" s="10">
        <f t="shared" si="0"/>
        <v>8455.0730000000003</v>
      </c>
      <c r="G8" s="10">
        <f t="shared" si="0"/>
        <v>8364.6139999999996</v>
      </c>
      <c r="H8" s="10">
        <f t="shared" si="0"/>
        <v>8213.1774999999998</v>
      </c>
      <c r="I8" s="10">
        <f t="shared" si="0"/>
        <v>7822.8235000000004</v>
      </c>
      <c r="J8" s="10">
        <f t="shared" si="0"/>
        <v>7838.3954999999987</v>
      </c>
      <c r="K8" s="10">
        <f t="shared" si="0"/>
        <v>7825.5904999999984</v>
      </c>
    </row>
    <row r="9" spans="1:11" x14ac:dyDescent="0.2">
      <c r="A9" s="3"/>
      <c r="B9" s="8" t="s">
        <v>1</v>
      </c>
      <c r="C9" s="8"/>
      <c r="D9" s="8">
        <v>160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">
      <c r="A10" s="3"/>
      <c r="B10" s="8" t="s">
        <v>2</v>
      </c>
      <c r="C10" s="8"/>
      <c r="D10" s="8">
        <v>9.6</v>
      </c>
      <c r="E10" s="8">
        <v>9.6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">
      <c r="A11" s="3"/>
      <c r="B11" s="8" t="s">
        <v>3</v>
      </c>
      <c r="C11" s="8"/>
      <c r="D11" s="8">
        <v>4159.8599999999997</v>
      </c>
      <c r="E11" s="8">
        <v>4111.96</v>
      </c>
      <c r="F11" s="8">
        <v>4111.96</v>
      </c>
      <c r="G11" s="8">
        <v>4111.96</v>
      </c>
      <c r="H11" s="8">
        <v>4111.96</v>
      </c>
      <c r="I11" s="8">
        <v>3714.16</v>
      </c>
      <c r="J11" s="8">
        <v>3714.16</v>
      </c>
      <c r="K11" s="8">
        <v>3714.16</v>
      </c>
    </row>
    <row r="12" spans="1:11" x14ac:dyDescent="0.2">
      <c r="A12" s="3"/>
      <c r="B12" s="8" t="s">
        <v>4</v>
      </c>
      <c r="C12" s="8"/>
      <c r="D12" s="8">
        <v>1006.2385</v>
      </c>
      <c r="E12" s="8">
        <v>1024.6914999999999</v>
      </c>
      <c r="F12" s="8">
        <v>1014.2065</v>
      </c>
      <c r="G12" s="8">
        <v>948.49750000000006</v>
      </c>
      <c r="H12" s="8">
        <v>860.19900000000007</v>
      </c>
      <c r="I12" s="8">
        <v>859.31500000000005</v>
      </c>
      <c r="J12" s="8">
        <v>859.88700000000006</v>
      </c>
      <c r="K12" s="8">
        <v>847.08200000000011</v>
      </c>
    </row>
    <row r="13" spans="1:11" x14ac:dyDescent="0.2">
      <c r="A13" s="3"/>
      <c r="B13" s="8" t="s">
        <v>20</v>
      </c>
      <c r="C13" s="8"/>
      <c r="D13" s="8">
        <v>180.852</v>
      </c>
      <c r="E13" s="8">
        <v>182.0565</v>
      </c>
      <c r="F13" s="8">
        <v>182.0565</v>
      </c>
      <c r="G13" s="8">
        <v>157.3065</v>
      </c>
      <c r="H13" s="8">
        <v>94.168499999999995</v>
      </c>
      <c r="I13" s="8">
        <v>102.49850000000001</v>
      </c>
      <c r="J13" s="8">
        <v>117.49850000000001</v>
      </c>
      <c r="K13" s="8">
        <v>117.4984999999981</v>
      </c>
    </row>
    <row r="14" spans="1:11" x14ac:dyDescent="0.2">
      <c r="A14" s="3"/>
      <c r="B14" s="8" t="s">
        <v>5</v>
      </c>
      <c r="C14" s="8"/>
      <c r="D14" s="8">
        <v>3146.85</v>
      </c>
      <c r="E14" s="8">
        <v>3146.85</v>
      </c>
      <c r="F14" s="8">
        <v>3146.85</v>
      </c>
      <c r="G14" s="8">
        <v>3146.85</v>
      </c>
      <c r="H14" s="8">
        <v>3146.85</v>
      </c>
      <c r="I14" s="8">
        <v>3146.85</v>
      </c>
      <c r="J14" s="8">
        <v>3146.85</v>
      </c>
      <c r="K14" s="8">
        <v>3146.85</v>
      </c>
    </row>
    <row r="15" spans="1:11" x14ac:dyDescent="0.2">
      <c r="A15" s="3"/>
      <c r="B15" s="12" t="s">
        <v>6</v>
      </c>
      <c r="C15" s="10"/>
      <c r="D15" s="10">
        <f>D16+SUM(D19:D24)</f>
        <v>3454.9340000000002</v>
      </c>
      <c r="E15" s="10">
        <f t="shared" ref="E15:K15" si="1">E16+SUM(E19:E24)</f>
        <v>3656.4793</v>
      </c>
      <c r="F15" s="10">
        <f t="shared" si="1"/>
        <v>3971.2973000000002</v>
      </c>
      <c r="G15" s="10">
        <f t="shared" si="1"/>
        <v>4009.9162999999999</v>
      </c>
      <c r="H15" s="10">
        <f t="shared" si="1"/>
        <v>4013.1632999999997</v>
      </c>
      <c r="I15" s="10">
        <f t="shared" si="1"/>
        <v>4019.5378000000001</v>
      </c>
      <c r="J15" s="10">
        <f t="shared" si="1"/>
        <v>4020.0393000000004</v>
      </c>
      <c r="K15" s="10">
        <f t="shared" si="1"/>
        <v>4022.2372999999998</v>
      </c>
    </row>
    <row r="16" spans="1:11" x14ac:dyDescent="0.2">
      <c r="A16" s="3"/>
      <c r="B16" s="8" t="s">
        <v>17</v>
      </c>
      <c r="C16" s="8"/>
      <c r="D16" s="8">
        <f>SUM(D17:D18)</f>
        <v>2360.42</v>
      </c>
      <c r="E16" s="8">
        <f t="shared" ref="E16:K16" si="2">SUM(E17:E18)</f>
        <v>2360.4897999999998</v>
      </c>
      <c r="F16" s="8">
        <f t="shared" si="2"/>
        <v>2361.0788000000002</v>
      </c>
      <c r="G16" s="8">
        <f t="shared" si="2"/>
        <v>2366.1938</v>
      </c>
      <c r="H16" s="8">
        <f t="shared" si="2"/>
        <v>2366.1437999999998</v>
      </c>
      <c r="I16" s="8">
        <f t="shared" si="2"/>
        <v>2367.8638000000001</v>
      </c>
      <c r="J16" s="8">
        <f t="shared" si="2"/>
        <v>2367.9088000000002</v>
      </c>
      <c r="K16" s="8">
        <f t="shared" si="2"/>
        <v>2367.8638000000001</v>
      </c>
    </row>
    <row r="17" spans="1:12" x14ac:dyDescent="0.2">
      <c r="A17" s="3"/>
      <c r="B17" s="8"/>
      <c r="C17" s="8" t="s">
        <v>36</v>
      </c>
      <c r="D17" s="8">
        <v>2088.364</v>
      </c>
      <c r="E17" s="8">
        <v>2088.364</v>
      </c>
      <c r="F17" s="8">
        <v>2088.364</v>
      </c>
      <c r="G17" s="8">
        <v>2088.364</v>
      </c>
      <c r="H17" s="8">
        <v>2088.364</v>
      </c>
      <c r="I17" s="8">
        <v>2088.364</v>
      </c>
      <c r="J17" s="8">
        <v>2088.364</v>
      </c>
      <c r="K17" s="8">
        <v>2088.364</v>
      </c>
    </row>
    <row r="18" spans="1:12" x14ac:dyDescent="0.2">
      <c r="A18" s="3"/>
      <c r="B18" s="8"/>
      <c r="C18" s="8" t="s">
        <v>37</v>
      </c>
      <c r="D18" s="8">
        <v>272.05599999999998</v>
      </c>
      <c r="E18" s="8">
        <v>272.12579999999997</v>
      </c>
      <c r="F18" s="8">
        <v>272.71479999999997</v>
      </c>
      <c r="G18" s="8">
        <v>277.82979999999998</v>
      </c>
      <c r="H18" s="8">
        <v>277.77979999999997</v>
      </c>
      <c r="I18" s="8">
        <v>279.49979999999999</v>
      </c>
      <c r="J18" s="8">
        <v>279.54480000000001</v>
      </c>
      <c r="K18" s="8">
        <v>279.49979999999999</v>
      </c>
    </row>
    <row r="19" spans="1:12" x14ac:dyDescent="0.2">
      <c r="A19" s="3"/>
      <c r="B19" s="8" t="s">
        <v>15</v>
      </c>
      <c r="C19" s="8"/>
      <c r="D19" s="8">
        <v>22.21</v>
      </c>
      <c r="E19" s="8">
        <v>23.174499999999998</v>
      </c>
      <c r="F19" s="8">
        <v>23.174499999999998</v>
      </c>
      <c r="G19" s="8">
        <v>23.174499999999998</v>
      </c>
      <c r="H19" s="8">
        <v>23.174499999999998</v>
      </c>
      <c r="I19" s="8">
        <v>27.174499999999998</v>
      </c>
      <c r="J19" s="8">
        <v>27.174499999999998</v>
      </c>
      <c r="K19" s="8">
        <v>27.174499999999998</v>
      </c>
    </row>
    <row r="20" spans="1:12" x14ac:dyDescent="0.2">
      <c r="A20" s="3"/>
      <c r="B20" s="8" t="s">
        <v>21</v>
      </c>
      <c r="C20" s="8"/>
      <c r="D20" s="8">
        <v>44.085000000000001</v>
      </c>
      <c r="E20" s="8">
        <v>46.704999999999998</v>
      </c>
      <c r="F20" s="8">
        <v>51.64</v>
      </c>
      <c r="G20" s="8">
        <v>60.265999999999998</v>
      </c>
      <c r="H20" s="8">
        <v>60.265999999999998</v>
      </c>
      <c r="I20" s="8">
        <v>60.265999999999998</v>
      </c>
      <c r="J20" s="8">
        <v>60.590999999999994</v>
      </c>
      <c r="K20" s="8">
        <v>61.410999999999994</v>
      </c>
    </row>
    <row r="21" spans="1:12" x14ac:dyDescent="0.2">
      <c r="A21" s="3"/>
      <c r="B21" s="8" t="s">
        <v>9</v>
      </c>
      <c r="C21" s="8"/>
      <c r="D21" s="8">
        <v>0.5</v>
      </c>
      <c r="E21" s="8">
        <v>0.5</v>
      </c>
      <c r="F21" s="8">
        <v>3.99</v>
      </c>
      <c r="G21" s="8">
        <v>3.99</v>
      </c>
      <c r="H21" s="8">
        <v>3.99</v>
      </c>
      <c r="I21" s="8">
        <v>3.99</v>
      </c>
      <c r="J21" s="8">
        <v>3.99</v>
      </c>
      <c r="K21" s="8">
        <v>3.99</v>
      </c>
    </row>
    <row r="22" spans="1:12" x14ac:dyDescent="0.2">
      <c r="A22" s="3"/>
      <c r="B22" s="8" t="s">
        <v>10</v>
      </c>
      <c r="C22" s="8"/>
      <c r="D22" s="8">
        <v>831.45</v>
      </c>
      <c r="E22" s="8">
        <v>994.71</v>
      </c>
      <c r="F22" s="8">
        <v>1258.0999999999999</v>
      </c>
      <c r="G22" s="8">
        <v>1267.0999999999999</v>
      </c>
      <c r="H22" s="8">
        <v>1268.9000000000001</v>
      </c>
      <c r="I22" s="8">
        <v>1268.9000000000001</v>
      </c>
      <c r="J22" s="8">
        <v>1268.9000000000001</v>
      </c>
      <c r="K22" s="8">
        <v>1268.9000000000001</v>
      </c>
    </row>
    <row r="23" spans="1:12" x14ac:dyDescent="0.2">
      <c r="A23" s="3"/>
      <c r="B23" s="8" t="s">
        <v>11</v>
      </c>
      <c r="C23" s="8"/>
      <c r="D23" s="8">
        <v>196.26900000000001</v>
      </c>
      <c r="E23" s="8">
        <v>230.9</v>
      </c>
      <c r="F23" s="8">
        <v>249.024</v>
      </c>
      <c r="G23" s="8">
        <v>264.90199999999999</v>
      </c>
      <c r="H23" s="8">
        <v>266.399</v>
      </c>
      <c r="I23" s="8">
        <v>267.05350000000004</v>
      </c>
      <c r="J23" s="8">
        <v>267.185</v>
      </c>
      <c r="K23" s="8">
        <v>268.608</v>
      </c>
    </row>
    <row r="24" spans="1:12" x14ac:dyDescent="0.2">
      <c r="A24" s="3"/>
      <c r="B24" s="8" t="s">
        <v>12</v>
      </c>
      <c r="C24" s="8"/>
      <c r="D24" s="8">
        <v>0</v>
      </c>
      <c r="E24" s="8">
        <v>0</v>
      </c>
      <c r="F24" s="8">
        <v>24.29</v>
      </c>
      <c r="G24" s="8">
        <v>24.29</v>
      </c>
      <c r="H24" s="8">
        <v>24.29</v>
      </c>
      <c r="I24" s="8">
        <v>24.29</v>
      </c>
      <c r="J24" s="8">
        <v>24.29</v>
      </c>
      <c r="K24" s="8">
        <v>24.29</v>
      </c>
    </row>
    <row r="25" spans="1:12" x14ac:dyDescent="0.2">
      <c r="A25" s="3"/>
      <c r="B25" s="12" t="s">
        <v>13</v>
      </c>
      <c r="C25" s="10"/>
      <c r="D25" s="10">
        <f>D8+D15</f>
        <v>12118.334500000001</v>
      </c>
      <c r="E25" s="10">
        <f t="shared" ref="E25:K25" si="3">E8+E15</f>
        <v>12131.637299999999</v>
      </c>
      <c r="F25" s="10">
        <f t="shared" si="3"/>
        <v>12426.3703</v>
      </c>
      <c r="G25" s="10">
        <f t="shared" si="3"/>
        <v>12374.530299999999</v>
      </c>
      <c r="H25" s="10">
        <f t="shared" si="3"/>
        <v>12226.3408</v>
      </c>
      <c r="I25" s="10">
        <f t="shared" si="3"/>
        <v>11842.3613</v>
      </c>
      <c r="J25" s="10">
        <f t="shared" si="3"/>
        <v>11858.434799999999</v>
      </c>
      <c r="K25" s="10">
        <f t="shared" si="3"/>
        <v>11847.827799999999</v>
      </c>
    </row>
    <row r="26" spans="1:12" x14ac:dyDescent="0.2">
      <c r="A26" s="15"/>
      <c r="B26" s="15"/>
      <c r="C26" s="15"/>
      <c r="D26" s="16"/>
      <c r="E26" s="16"/>
      <c r="F26" s="16"/>
      <c r="G26" s="17"/>
      <c r="H26" s="15"/>
      <c r="I26" s="15"/>
      <c r="J26" s="13"/>
      <c r="K26" s="14"/>
      <c r="L26" s="14"/>
    </row>
    <row r="27" spans="1:12" ht="21.75" customHeight="1" x14ac:dyDescent="0.2">
      <c r="A27" s="15"/>
      <c r="B27" s="37" t="s">
        <v>38</v>
      </c>
      <c r="C27" s="37"/>
      <c r="D27" s="37"/>
      <c r="E27" s="37"/>
      <c r="F27" s="37"/>
      <c r="G27" s="37"/>
      <c r="H27" s="37"/>
      <c r="I27" s="25"/>
      <c r="J27" s="13"/>
      <c r="K27" s="14"/>
      <c r="L27" s="14"/>
    </row>
    <row r="28" spans="1:12" x14ac:dyDescent="0.2">
      <c r="A28" s="15"/>
      <c r="B28" s="15"/>
      <c r="C28" s="15"/>
      <c r="D28" s="16"/>
      <c r="E28" s="16"/>
      <c r="F28" s="16"/>
      <c r="G28" s="17"/>
      <c r="H28" s="15"/>
      <c r="I28" s="15"/>
      <c r="J28" s="13"/>
      <c r="K28" s="14"/>
      <c r="L28" s="14"/>
    </row>
    <row r="29" spans="1:12" ht="39" customHeight="1" x14ac:dyDescent="0.25">
      <c r="A29" s="35" t="s">
        <v>22</v>
      </c>
      <c r="B29" s="36"/>
      <c r="C29" s="36"/>
      <c r="D29" s="36"/>
      <c r="E29" s="36"/>
      <c r="F29" s="36"/>
      <c r="G29" s="15"/>
      <c r="H29" s="15"/>
      <c r="I29" s="15"/>
      <c r="J29" s="13"/>
      <c r="K29" s="14"/>
      <c r="L29" s="14"/>
    </row>
    <row r="30" spans="1:12" x14ac:dyDescent="0.2">
      <c r="A30" s="3"/>
      <c r="B30" s="3"/>
      <c r="C30" s="3"/>
      <c r="D30" s="3"/>
      <c r="E30" s="3"/>
      <c r="F30" s="3"/>
      <c r="G30" s="15"/>
      <c r="H30" s="15"/>
      <c r="I30" s="15"/>
      <c r="J30" s="13"/>
      <c r="K30" s="14"/>
      <c r="L30" s="14"/>
    </row>
    <row r="31" spans="1:12" x14ac:dyDescent="0.2">
      <c r="A31" s="3" t="s">
        <v>23</v>
      </c>
      <c r="B31" s="3"/>
      <c r="C31" s="3"/>
      <c r="D31" s="3"/>
      <c r="E31" s="3"/>
      <c r="F31" s="3"/>
      <c r="G31" s="15"/>
      <c r="H31" s="15"/>
      <c r="I31" s="15"/>
      <c r="J31" s="13"/>
      <c r="K31" s="14"/>
      <c r="L31" s="14"/>
    </row>
    <row r="32" spans="1:12" ht="13.9" x14ac:dyDescent="0.25">
      <c r="A32" s="18" t="s">
        <v>24</v>
      </c>
      <c r="B32" s="18"/>
      <c r="C32" s="18"/>
      <c r="D32" s="15"/>
      <c r="E32" s="15"/>
      <c r="F32" s="15"/>
      <c r="G32" s="15"/>
      <c r="H32" s="15"/>
      <c r="I32" s="15"/>
      <c r="J32" s="13"/>
      <c r="K32" s="14"/>
      <c r="L32" s="14"/>
    </row>
    <row r="33" spans="1:12" ht="13.9" x14ac:dyDescent="0.25">
      <c r="A33" s="18"/>
      <c r="B33" s="18"/>
      <c r="C33" s="18"/>
      <c r="D33" s="15"/>
      <c r="E33" s="15"/>
      <c r="F33" s="15"/>
      <c r="G33" s="15"/>
      <c r="H33" s="15"/>
      <c r="I33" s="15"/>
      <c r="J33" s="13"/>
      <c r="K33" s="14"/>
      <c r="L33" s="14"/>
    </row>
    <row r="37" spans="1:12" ht="15" x14ac:dyDescent="0.25">
      <c r="E37"/>
    </row>
    <row r="42" spans="1:12" x14ac:dyDescent="0.2">
      <c r="D42" s="27">
        <v>3454.9340000000002</v>
      </c>
      <c r="E42" s="27">
        <v>3656.4793</v>
      </c>
      <c r="F42" s="27">
        <v>3971.2972999999997</v>
      </c>
      <c r="G42" s="27">
        <v>4009.9162999999999</v>
      </c>
      <c r="H42" s="27">
        <v>4013.1632999999997</v>
      </c>
      <c r="I42" s="27">
        <v>4019.5378000000001</v>
      </c>
      <c r="J42" s="27">
        <v>4020.0392999999999</v>
      </c>
      <c r="K42" s="27">
        <v>4022.2373000000002</v>
      </c>
    </row>
    <row r="43" spans="1:12" x14ac:dyDescent="0.2">
      <c r="D43" s="27">
        <v>2360.42</v>
      </c>
      <c r="E43" s="27">
        <v>2360.4897999999998</v>
      </c>
      <c r="F43" s="27">
        <v>2361.0788000000002</v>
      </c>
      <c r="G43" s="27">
        <v>2366.1938</v>
      </c>
      <c r="H43" s="27">
        <v>2366.1437999999998</v>
      </c>
      <c r="I43" s="27">
        <v>2367.8638000000001</v>
      </c>
      <c r="J43" s="27">
        <v>2367.9088000000002</v>
      </c>
      <c r="K43" s="27">
        <v>2367.8638000000001</v>
      </c>
    </row>
    <row r="44" spans="1:12" x14ac:dyDescent="0.2">
      <c r="D44" s="27">
        <v>22.21</v>
      </c>
      <c r="E44" s="27">
        <v>23.174499999999998</v>
      </c>
      <c r="F44" s="27">
        <v>23.174499999999998</v>
      </c>
      <c r="G44" s="27">
        <v>23.174499999999998</v>
      </c>
      <c r="H44" s="27">
        <v>23.174499999999998</v>
      </c>
      <c r="I44" s="27">
        <v>27.174499999999998</v>
      </c>
      <c r="J44" s="27">
        <v>27.174499999999998</v>
      </c>
      <c r="K44" s="27">
        <v>27.174499999999998</v>
      </c>
    </row>
    <row r="45" spans="1:12" x14ac:dyDescent="0.2">
      <c r="D45" s="27">
        <v>44.085000000000001</v>
      </c>
      <c r="E45" s="27">
        <v>46.704999999999998</v>
      </c>
      <c r="F45" s="27">
        <v>51.64</v>
      </c>
      <c r="G45" s="27">
        <v>60.265999999999998</v>
      </c>
      <c r="H45" s="27">
        <v>60.265999999999998</v>
      </c>
      <c r="I45" s="27">
        <v>60.265999999999998</v>
      </c>
      <c r="J45" s="27">
        <v>60.590999999999994</v>
      </c>
      <c r="K45" s="27">
        <v>61.410999999999994</v>
      </c>
    </row>
    <row r="46" spans="1:12" x14ac:dyDescent="0.2">
      <c r="D46" s="27">
        <v>0.5</v>
      </c>
      <c r="E46" s="27">
        <v>0.5</v>
      </c>
      <c r="F46" s="27">
        <v>3.99</v>
      </c>
      <c r="G46" s="27">
        <v>3.99</v>
      </c>
      <c r="H46" s="27">
        <v>3.99</v>
      </c>
      <c r="I46" s="27">
        <v>3.99</v>
      </c>
      <c r="J46" s="27">
        <v>3.99</v>
      </c>
      <c r="K46" s="27">
        <v>3.99</v>
      </c>
    </row>
    <row r="47" spans="1:12" x14ac:dyDescent="0.2">
      <c r="D47" s="27">
        <v>831.45</v>
      </c>
      <c r="E47" s="27">
        <v>994.71</v>
      </c>
      <c r="F47" s="27">
        <v>1258.0999999999999</v>
      </c>
      <c r="G47" s="27">
        <v>1267.0999999999999</v>
      </c>
      <c r="H47" s="27">
        <v>1268.9000000000001</v>
      </c>
      <c r="I47" s="27">
        <v>1268.9000000000001</v>
      </c>
      <c r="J47" s="27">
        <v>1268.9000000000001</v>
      </c>
      <c r="K47" s="27">
        <v>1268.9000000000001</v>
      </c>
    </row>
    <row r="48" spans="1:12" x14ac:dyDescent="0.2">
      <c r="D48" s="27">
        <v>196.26900000000001</v>
      </c>
      <c r="E48" s="27">
        <v>230.9</v>
      </c>
      <c r="F48" s="27">
        <v>249.024</v>
      </c>
      <c r="G48" s="27">
        <v>264.90199999999999</v>
      </c>
      <c r="H48" s="27">
        <v>266.399</v>
      </c>
      <c r="I48" s="27">
        <v>267.05350000000004</v>
      </c>
      <c r="J48" s="27">
        <v>267.185</v>
      </c>
      <c r="K48" s="27">
        <v>268.608</v>
      </c>
    </row>
    <row r="49" spans="4:11" x14ac:dyDescent="0.2">
      <c r="D49" s="27">
        <v>0</v>
      </c>
      <c r="E49" s="27">
        <v>0</v>
      </c>
      <c r="F49" s="27">
        <v>24.29</v>
      </c>
      <c r="G49" s="27">
        <v>24.29</v>
      </c>
      <c r="H49" s="27">
        <v>24.29</v>
      </c>
      <c r="I49" s="27">
        <v>24.29</v>
      </c>
      <c r="J49" s="27">
        <v>24.29</v>
      </c>
      <c r="K49" s="27">
        <v>24.29</v>
      </c>
    </row>
  </sheetData>
  <mergeCells count="2">
    <mergeCell ref="A29:F29"/>
    <mergeCell ref="B27:H2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9"/>
  <sheetViews>
    <sheetView showGridLines="0" workbookViewId="0">
      <selection activeCell="D2" sqref="D2"/>
    </sheetView>
  </sheetViews>
  <sheetFormatPr defaultColWidth="11.42578125" defaultRowHeight="14.25" x14ac:dyDescent="0.2"/>
  <cols>
    <col min="1" max="1" width="7.42578125" style="1" customWidth="1"/>
    <col min="2" max="2" width="11.42578125" style="1" customWidth="1"/>
    <col min="3" max="3" width="42.140625" style="1" bestFit="1" customWidth="1"/>
    <col min="4" max="11" width="12.42578125" style="1" customWidth="1"/>
    <col min="12" max="16384" width="11.42578125" style="1"/>
  </cols>
  <sheetData>
    <row r="3" spans="1:12" x14ac:dyDescent="0.2">
      <c r="A3" s="2" t="s">
        <v>30</v>
      </c>
    </row>
    <row r="4" spans="1:12" x14ac:dyDescent="0.2">
      <c r="A4" s="3"/>
      <c r="B4" s="3"/>
      <c r="C4" s="3"/>
      <c r="D4" s="3"/>
      <c r="E4" s="3"/>
      <c r="F4" s="3"/>
      <c r="G4" s="3"/>
    </row>
    <row r="5" spans="1:12" x14ac:dyDescent="0.2">
      <c r="A5" s="3" t="s">
        <v>18</v>
      </c>
      <c r="B5" s="3"/>
      <c r="C5" s="3"/>
      <c r="D5" s="3"/>
      <c r="E5" s="3"/>
      <c r="F5" s="3"/>
      <c r="G5" s="3"/>
    </row>
    <row r="6" spans="1:12" x14ac:dyDescent="0.2">
      <c r="A6" s="3"/>
      <c r="B6" s="3"/>
      <c r="C6" s="3"/>
      <c r="D6" s="3"/>
      <c r="E6" s="3"/>
      <c r="F6" s="3"/>
      <c r="G6" s="3"/>
    </row>
    <row r="7" spans="1:12" x14ac:dyDescent="0.2">
      <c r="A7" s="3"/>
      <c r="B7" s="38" t="s">
        <v>33</v>
      </c>
      <c r="C7" s="38"/>
      <c r="D7" s="7">
        <v>2010</v>
      </c>
      <c r="E7" s="7">
        <v>2011</v>
      </c>
      <c r="F7" s="7">
        <v>2012</v>
      </c>
      <c r="G7" s="7">
        <v>2013</v>
      </c>
      <c r="H7" s="7">
        <v>2014</v>
      </c>
      <c r="I7" s="7">
        <v>2015</v>
      </c>
      <c r="J7" s="26">
        <v>2016</v>
      </c>
      <c r="K7" s="26">
        <v>2017</v>
      </c>
    </row>
    <row r="8" spans="1:12" x14ac:dyDescent="0.2">
      <c r="A8" s="3"/>
      <c r="B8" s="9" t="s">
        <v>0</v>
      </c>
      <c r="C8" s="9"/>
      <c r="D8" s="10">
        <f>SUM(D9:D14)</f>
        <v>41020.278122000003</v>
      </c>
      <c r="E8" s="10">
        <f t="shared" ref="E8:K8" si="0">SUM(E9:E14)</f>
        <v>38491.454008999994</v>
      </c>
      <c r="F8" s="10">
        <f t="shared" si="0"/>
        <v>39511.7053285</v>
      </c>
      <c r="G8" s="10">
        <f t="shared" si="0"/>
        <v>37509.783870520325</v>
      </c>
      <c r="H8" s="10">
        <f t="shared" si="0"/>
        <v>34423.568887412286</v>
      </c>
      <c r="I8" s="10">
        <f t="shared" si="0"/>
        <v>36987.437228698029</v>
      </c>
      <c r="J8" s="10">
        <f t="shared" si="0"/>
        <v>37644.331097018228</v>
      </c>
      <c r="K8" s="10">
        <f t="shared" si="0"/>
        <v>39444.868984848814</v>
      </c>
      <c r="L8" s="33"/>
    </row>
    <row r="9" spans="1:12" x14ac:dyDescent="0.2">
      <c r="A9" s="3"/>
      <c r="B9" s="5" t="s">
        <v>1</v>
      </c>
      <c r="C9" s="5"/>
      <c r="D9" s="8">
        <v>515.97348</v>
      </c>
      <c r="E9" s="8">
        <v>13.558474999999998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33"/>
    </row>
    <row r="10" spans="1:12" x14ac:dyDescent="0.2">
      <c r="A10" s="3"/>
      <c r="B10" s="5" t="s">
        <v>19</v>
      </c>
      <c r="C10" s="5"/>
      <c r="D10" s="8">
        <v>67.602999999999994</v>
      </c>
      <c r="E10" s="8">
        <v>2.972</v>
      </c>
      <c r="F10" s="8">
        <v>2.7349999999999999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33"/>
    </row>
    <row r="11" spans="1:12" x14ac:dyDescent="0.2">
      <c r="A11" s="3"/>
      <c r="B11" s="5" t="s">
        <v>3</v>
      </c>
      <c r="C11" s="5"/>
      <c r="D11" s="8">
        <v>8766.2245380000004</v>
      </c>
      <c r="E11" s="8">
        <v>9722.8050999999996</v>
      </c>
      <c r="F11" s="8">
        <v>8342.8012980000003</v>
      </c>
      <c r="G11" s="8">
        <v>5891.7153259999995</v>
      </c>
      <c r="H11" s="8">
        <v>5223.5879999999997</v>
      </c>
      <c r="I11" s="8">
        <v>7098.5871481441809</v>
      </c>
      <c r="J11" s="8">
        <v>7251.1555100000005</v>
      </c>
      <c r="K11" s="8">
        <v>8195.7930699999997</v>
      </c>
      <c r="L11" s="33"/>
    </row>
    <row r="12" spans="1:12" x14ac:dyDescent="0.2">
      <c r="A12" s="3"/>
      <c r="B12" s="5" t="s">
        <v>4</v>
      </c>
      <c r="C12" s="5"/>
      <c r="D12" s="8">
        <v>5562.9776700000002</v>
      </c>
      <c r="E12" s="8">
        <v>5685.9699769999997</v>
      </c>
      <c r="F12" s="8">
        <v>5893.2520439999998</v>
      </c>
      <c r="G12" s="8">
        <v>5670.832758020324</v>
      </c>
      <c r="H12" s="8">
        <v>5110.9297499416934</v>
      </c>
      <c r="I12" s="8">
        <v>5311.9593351417616</v>
      </c>
      <c r="J12" s="8">
        <v>5364.9056196193669</v>
      </c>
      <c r="K12" s="8">
        <v>5536.7012783273094</v>
      </c>
      <c r="L12" s="33"/>
    </row>
    <row r="13" spans="1:12" x14ac:dyDescent="0.2">
      <c r="A13" s="3"/>
      <c r="B13" s="5" t="s">
        <v>20</v>
      </c>
      <c r="C13" s="5"/>
      <c r="D13" s="8">
        <v>1247.770434</v>
      </c>
      <c r="E13" s="8">
        <v>1282.148457</v>
      </c>
      <c r="F13" s="8">
        <v>1276.5149865000001</v>
      </c>
      <c r="G13" s="8">
        <v>1217.1617865000003</v>
      </c>
      <c r="H13" s="8">
        <v>351.92196100000001</v>
      </c>
      <c r="I13" s="8">
        <v>289.02874541208422</v>
      </c>
      <c r="J13" s="8">
        <v>290.92084975180285</v>
      </c>
      <c r="K13" s="8">
        <v>457.05955063915366</v>
      </c>
      <c r="L13" s="33"/>
    </row>
    <row r="14" spans="1:12" x14ac:dyDescent="0.2">
      <c r="A14" s="3"/>
      <c r="B14" s="5" t="s">
        <v>5</v>
      </c>
      <c r="C14" s="5"/>
      <c r="D14" s="8">
        <v>24859.728999999999</v>
      </c>
      <c r="E14" s="8">
        <v>21784</v>
      </c>
      <c r="F14" s="8">
        <v>23996.401999999998</v>
      </c>
      <c r="G14" s="8">
        <v>24730.074000000001</v>
      </c>
      <c r="H14" s="8">
        <v>23737.129176470589</v>
      </c>
      <c r="I14" s="8">
        <v>24287.862000000001</v>
      </c>
      <c r="J14" s="8">
        <v>24737.34911764706</v>
      </c>
      <c r="K14" s="8">
        <v>25255.315085882354</v>
      </c>
      <c r="L14" s="33"/>
    </row>
    <row r="15" spans="1:12" x14ac:dyDescent="0.2">
      <c r="A15" s="3"/>
      <c r="B15" s="9" t="s">
        <v>6</v>
      </c>
      <c r="C15" s="9"/>
      <c r="D15" s="10">
        <f>D16+SUM(D19:D24)</f>
        <v>7528.4146839999994</v>
      </c>
      <c r="E15" s="10">
        <f t="shared" ref="E15:K15" si="1">E16+SUM(E19:E24)</f>
        <v>6716.7819319999999</v>
      </c>
      <c r="F15" s="10">
        <f t="shared" si="1"/>
        <v>7161.965550500001</v>
      </c>
      <c r="G15" s="10">
        <f t="shared" si="1"/>
        <v>10003.260694268847</v>
      </c>
      <c r="H15" s="10">
        <f t="shared" si="1"/>
        <v>9418.0975602865929</v>
      </c>
      <c r="I15" s="10">
        <f t="shared" si="1"/>
        <v>8367.8021735421135</v>
      </c>
      <c r="J15" s="10">
        <f t="shared" si="1"/>
        <v>7862.6559961926341</v>
      </c>
      <c r="K15" s="10">
        <f t="shared" si="1"/>
        <v>7727.1962672104164</v>
      </c>
      <c r="L15" s="33"/>
    </row>
    <row r="16" spans="1:12" x14ac:dyDescent="0.2">
      <c r="A16" s="3"/>
      <c r="B16" s="5" t="s">
        <v>17</v>
      </c>
      <c r="C16" s="5"/>
      <c r="D16" s="8">
        <f>SUM(D17:D18)</f>
        <v>5277.3345869999994</v>
      </c>
      <c r="E16" s="8">
        <f t="shared" ref="E16:K16" si="2">SUM(E17:E18)</f>
        <v>3992.4554159999998</v>
      </c>
      <c r="F16" s="8">
        <f t="shared" si="2"/>
        <v>3653.1000240000003</v>
      </c>
      <c r="G16" s="8">
        <f t="shared" si="2"/>
        <v>5734.5637969511108</v>
      </c>
      <c r="H16" s="8">
        <f t="shared" si="2"/>
        <v>5599.8867204252856</v>
      </c>
      <c r="I16" s="8">
        <f t="shared" si="2"/>
        <v>4769.2875463333767</v>
      </c>
      <c r="J16" s="8">
        <f t="shared" si="2"/>
        <v>4248.2953623768699</v>
      </c>
      <c r="K16" s="8">
        <f t="shared" si="2"/>
        <v>3903.6258660480134</v>
      </c>
      <c r="L16" s="33"/>
    </row>
    <row r="17" spans="1:12" x14ac:dyDescent="0.2">
      <c r="A17" s="3"/>
      <c r="B17" s="5"/>
      <c r="C17" s="5" t="s">
        <v>7</v>
      </c>
      <c r="D17" s="8">
        <v>4156.7653499999997</v>
      </c>
      <c r="E17" s="8">
        <v>3054.552326</v>
      </c>
      <c r="F17" s="8">
        <v>2851.0567900000001</v>
      </c>
      <c r="G17" s="8">
        <v>4607.4159579999996</v>
      </c>
      <c r="H17" s="8">
        <v>4389.8299580000003</v>
      </c>
      <c r="I17" s="8">
        <v>3782.4629999999993</v>
      </c>
      <c r="J17" s="8">
        <v>3337.8050000000003</v>
      </c>
      <c r="K17" s="8">
        <v>2962.0210000000002</v>
      </c>
      <c r="L17" s="33"/>
    </row>
    <row r="18" spans="1:12" x14ac:dyDescent="0.2">
      <c r="A18" s="3"/>
      <c r="B18" s="5"/>
      <c r="C18" s="5" t="s">
        <v>8</v>
      </c>
      <c r="D18" s="8">
        <v>1120.5692369999999</v>
      </c>
      <c r="E18" s="8">
        <v>937.90309000000002</v>
      </c>
      <c r="F18" s="8">
        <v>802.04323399999998</v>
      </c>
      <c r="G18" s="8">
        <v>1127.1478389511115</v>
      </c>
      <c r="H18" s="8">
        <v>1210.0567624252849</v>
      </c>
      <c r="I18" s="8">
        <v>986.82454633337693</v>
      </c>
      <c r="J18" s="8">
        <v>910.49036237686971</v>
      </c>
      <c r="K18" s="8">
        <v>941.60486604801326</v>
      </c>
      <c r="L18" s="33"/>
    </row>
    <row r="19" spans="1:12" x14ac:dyDescent="0.2">
      <c r="A19" s="3"/>
      <c r="B19" s="5" t="s">
        <v>15</v>
      </c>
      <c r="C19" s="5"/>
      <c r="D19" s="8">
        <v>155.64518000000001</v>
      </c>
      <c r="E19" s="8">
        <v>138.00505999999999</v>
      </c>
      <c r="F19" s="8">
        <v>139.6828505</v>
      </c>
      <c r="G19" s="8">
        <v>153.47735750000004</v>
      </c>
      <c r="H19" s="8">
        <v>146.98450399999999</v>
      </c>
      <c r="I19" s="8">
        <v>161.44128804477108</v>
      </c>
      <c r="J19" s="8">
        <v>141.21480350055714</v>
      </c>
      <c r="K19" s="8">
        <v>165.75093867334169</v>
      </c>
      <c r="L19" s="33"/>
    </row>
    <row r="20" spans="1:12" x14ac:dyDescent="0.2">
      <c r="A20" s="3"/>
      <c r="B20" s="5" t="s">
        <v>21</v>
      </c>
      <c r="C20" s="5"/>
      <c r="D20" s="8">
        <v>219.21675200000001</v>
      </c>
      <c r="E20" s="8">
        <v>241.88274999999999</v>
      </c>
      <c r="F20" s="8">
        <v>246.565021</v>
      </c>
      <c r="G20" s="8">
        <v>261.695786</v>
      </c>
      <c r="H20" s="8">
        <v>206.04379399999999</v>
      </c>
      <c r="I20" s="8">
        <v>210.78504672897196</v>
      </c>
      <c r="J20" s="8">
        <v>192.14226375908621</v>
      </c>
      <c r="K20" s="8">
        <v>199.99644845275182</v>
      </c>
      <c r="L20" s="33"/>
    </row>
    <row r="21" spans="1:12" x14ac:dyDescent="0.2">
      <c r="A21" s="3"/>
      <c r="B21" s="5" t="s">
        <v>9</v>
      </c>
      <c r="C21" s="5"/>
      <c r="D21" s="8">
        <v>0.36399999999999999</v>
      </c>
      <c r="E21" s="8">
        <v>0.10199999999999999</v>
      </c>
      <c r="F21" s="8">
        <v>24.00395</v>
      </c>
      <c r="G21" s="8">
        <v>31.802</v>
      </c>
      <c r="H21" s="8">
        <v>25.572138000000002</v>
      </c>
      <c r="I21" s="8">
        <v>25.62954796030871</v>
      </c>
      <c r="J21" s="8">
        <v>18.616317530319737</v>
      </c>
      <c r="K21" s="8">
        <v>19.402532999999998</v>
      </c>
      <c r="L21" s="33"/>
    </row>
    <row r="22" spans="1:12" x14ac:dyDescent="0.2">
      <c r="A22" s="3"/>
      <c r="B22" s="5" t="s">
        <v>10</v>
      </c>
      <c r="C22" s="5"/>
      <c r="D22" s="8">
        <v>1584.7544740000001</v>
      </c>
      <c r="E22" s="8">
        <v>1987.7958100000001</v>
      </c>
      <c r="F22" s="8">
        <v>2691.341113</v>
      </c>
      <c r="G22" s="8">
        <v>3305.2245658177367</v>
      </c>
      <c r="H22" s="8">
        <v>2953.1988278613076</v>
      </c>
      <c r="I22" s="8">
        <v>2695.7459108110875</v>
      </c>
      <c r="J22" s="8">
        <v>2771.1678193719954</v>
      </c>
      <c r="K22" s="8">
        <v>2916.4718850363097</v>
      </c>
      <c r="L22" s="33"/>
    </row>
    <row r="23" spans="1:12" x14ac:dyDescent="0.2">
      <c r="A23" s="3"/>
      <c r="B23" s="5" t="s">
        <v>11</v>
      </c>
      <c r="C23" s="5"/>
      <c r="D23" s="8">
        <v>291.09969100000001</v>
      </c>
      <c r="E23" s="8">
        <v>356.54089600000026</v>
      </c>
      <c r="F23" s="8">
        <v>406.64799600000003</v>
      </c>
      <c r="G23" s="8">
        <v>427.77218799999991</v>
      </c>
      <c r="H23" s="8">
        <v>409.70057599999996</v>
      </c>
      <c r="I23" s="8">
        <v>416.8</v>
      </c>
      <c r="J23" s="8">
        <v>409.25299999999999</v>
      </c>
      <c r="K23" s="8">
        <v>418.20559600000007</v>
      </c>
      <c r="L23" s="33"/>
    </row>
    <row r="24" spans="1:12" x14ac:dyDescent="0.2">
      <c r="A24" s="3"/>
      <c r="B24" s="5" t="s">
        <v>12</v>
      </c>
      <c r="C24" s="5"/>
      <c r="D24" s="8">
        <v>0</v>
      </c>
      <c r="E24" s="8">
        <v>0</v>
      </c>
      <c r="F24" s="8">
        <v>0.62459600000000004</v>
      </c>
      <c r="G24" s="8">
        <v>88.724999999999994</v>
      </c>
      <c r="H24" s="8">
        <v>76.710999999999999</v>
      </c>
      <c r="I24" s="8">
        <v>88.112833663597158</v>
      </c>
      <c r="J24" s="8">
        <v>81.966429653805804</v>
      </c>
      <c r="K24" s="8">
        <v>103.74299999999999</v>
      </c>
      <c r="L24" s="33"/>
    </row>
    <row r="25" spans="1:12" x14ac:dyDescent="0.2">
      <c r="A25" s="3"/>
      <c r="B25" s="9" t="s">
        <v>31</v>
      </c>
      <c r="C25" s="9"/>
      <c r="D25" s="10">
        <f>D8+D15</f>
        <v>48548.692806000006</v>
      </c>
      <c r="E25" s="10">
        <f t="shared" ref="E25:K25" si="3">E8+E15</f>
        <v>45208.235940999992</v>
      </c>
      <c r="F25" s="10">
        <f t="shared" si="3"/>
        <v>46673.670878999998</v>
      </c>
      <c r="G25" s="10">
        <f t="shared" si="3"/>
        <v>47513.044564789176</v>
      </c>
      <c r="H25" s="10">
        <f t="shared" si="3"/>
        <v>43841.666447698881</v>
      </c>
      <c r="I25" s="10">
        <f t="shared" si="3"/>
        <v>45355.239402240142</v>
      </c>
      <c r="J25" s="10">
        <f t="shared" si="3"/>
        <v>45506.987093210861</v>
      </c>
      <c r="K25" s="10">
        <f t="shared" si="3"/>
        <v>47172.065252059227</v>
      </c>
      <c r="L25" s="33"/>
    </row>
    <row r="26" spans="1:12" x14ac:dyDescent="0.2">
      <c r="A26" s="3"/>
      <c r="B26" s="21"/>
      <c r="C26" s="21"/>
      <c r="D26" s="22"/>
      <c r="E26" s="22"/>
      <c r="F26" s="22"/>
      <c r="G26" s="22"/>
      <c r="H26" s="22"/>
      <c r="I26" s="22"/>
    </row>
    <row r="27" spans="1:12" x14ac:dyDescent="0.2">
      <c r="A27" s="3"/>
      <c r="B27" s="5" t="s">
        <v>34</v>
      </c>
      <c r="C27" s="5"/>
      <c r="D27" s="24">
        <f>D15/D25</f>
        <v>0.15506935921186291</v>
      </c>
      <c r="E27" s="24">
        <f t="shared" ref="E27:K27" si="4">E15/E25</f>
        <v>0.14857429829303415</v>
      </c>
      <c r="F27" s="24">
        <f t="shared" si="4"/>
        <v>0.15344765936810859</v>
      </c>
      <c r="G27" s="24">
        <f t="shared" si="4"/>
        <v>0.21053714376539939</v>
      </c>
      <c r="H27" s="24">
        <f t="shared" si="4"/>
        <v>0.21482070193481254</v>
      </c>
      <c r="I27" s="24">
        <f t="shared" si="4"/>
        <v>0.1844947195478549</v>
      </c>
      <c r="J27" s="24">
        <f t="shared" si="4"/>
        <v>0.17277909390238791</v>
      </c>
      <c r="K27" s="24">
        <f t="shared" si="4"/>
        <v>0.16380873353585249</v>
      </c>
    </row>
    <row r="28" spans="1:12" s="19" customFormat="1" x14ac:dyDescent="0.2">
      <c r="A28" s="20"/>
      <c r="B28" s="21"/>
      <c r="C28" s="21"/>
      <c r="D28" s="34"/>
      <c r="E28" s="34"/>
      <c r="F28" s="34"/>
      <c r="G28" s="34"/>
      <c r="H28" s="34"/>
      <c r="I28" s="34"/>
      <c r="J28" s="34"/>
      <c r="K28" s="34"/>
    </row>
    <row r="29" spans="1:12" s="19" customFormat="1" x14ac:dyDescent="0.2">
      <c r="A29" s="20"/>
      <c r="B29" s="9" t="s">
        <v>25</v>
      </c>
      <c r="C29" s="9"/>
      <c r="D29" s="10">
        <v>1857.9576160000004</v>
      </c>
      <c r="E29" s="10">
        <v>1734.1694802586724</v>
      </c>
      <c r="F29" s="10">
        <v>1750.3913299144117</v>
      </c>
      <c r="G29" s="10">
        <v>1739.2190186220828</v>
      </c>
      <c r="H29" s="10">
        <v>1589.5791495396113</v>
      </c>
      <c r="I29" s="10">
        <v>1696.7811766228331</v>
      </c>
      <c r="J29" s="10">
        <v>1711.9476491998771</v>
      </c>
      <c r="K29" s="10">
        <v>1804.8201818152254</v>
      </c>
    </row>
    <row r="30" spans="1:12" s="19" customFormat="1" x14ac:dyDescent="0.2">
      <c r="A30" s="20"/>
      <c r="B30" s="21"/>
      <c r="C30" s="21"/>
      <c r="D30" s="22"/>
      <c r="E30" s="22"/>
      <c r="F30" s="22"/>
      <c r="G30" s="22"/>
      <c r="H30" s="22"/>
      <c r="I30" s="22"/>
    </row>
    <row r="31" spans="1:12" s="19" customFormat="1" x14ac:dyDescent="0.2">
      <c r="A31" s="20"/>
      <c r="B31" s="9" t="s">
        <v>26</v>
      </c>
      <c r="C31" s="9"/>
      <c r="D31" s="10">
        <f>D25-D29</f>
        <v>46690.735190000007</v>
      </c>
      <c r="E31" s="10">
        <f t="shared" ref="E31:K31" si="5">E25-E29</f>
        <v>43474.06646074132</v>
      </c>
      <c r="F31" s="10">
        <f t="shared" si="5"/>
        <v>44923.279549085586</v>
      </c>
      <c r="G31" s="10">
        <f t="shared" si="5"/>
        <v>45773.825546167092</v>
      </c>
      <c r="H31" s="10">
        <f t="shared" si="5"/>
        <v>42252.087298159269</v>
      </c>
      <c r="I31" s="10">
        <f t="shared" si="5"/>
        <v>43658.458225617309</v>
      </c>
      <c r="J31" s="10">
        <f t="shared" si="5"/>
        <v>43795.039444010981</v>
      </c>
      <c r="K31" s="10">
        <f t="shared" si="5"/>
        <v>45367.245070244004</v>
      </c>
    </row>
    <row r="32" spans="1:12" s="19" customFormat="1" x14ac:dyDescent="0.2">
      <c r="A32" s="20"/>
      <c r="B32" s="21"/>
      <c r="C32" s="21"/>
      <c r="D32" s="22"/>
      <c r="E32" s="22"/>
      <c r="F32" s="22"/>
      <c r="G32" s="22"/>
      <c r="H32" s="22"/>
      <c r="I32" s="22"/>
    </row>
    <row r="33" spans="1:11" s="19" customFormat="1" x14ac:dyDescent="0.2">
      <c r="A33" s="20"/>
      <c r="B33" s="9" t="s">
        <v>27</v>
      </c>
      <c r="C33" s="9"/>
      <c r="D33" s="10">
        <v>494.13900000000001</v>
      </c>
      <c r="E33" s="10">
        <v>276.00599999999997</v>
      </c>
      <c r="F33" s="10">
        <v>381.44</v>
      </c>
      <c r="G33" s="10">
        <v>335.625</v>
      </c>
      <c r="H33" s="10">
        <v>361.55200000000002</v>
      </c>
      <c r="I33" s="10">
        <v>425.57499999999999</v>
      </c>
      <c r="J33" s="10">
        <v>297.3</v>
      </c>
      <c r="K33" s="10">
        <v>160</v>
      </c>
    </row>
    <row r="34" spans="1:11" s="19" customFormat="1" ht="13.9" x14ac:dyDescent="0.25">
      <c r="A34" s="20"/>
      <c r="B34" s="21"/>
      <c r="C34" s="21"/>
      <c r="D34" s="22"/>
      <c r="E34" s="22"/>
      <c r="F34" s="22"/>
      <c r="G34" s="22"/>
      <c r="H34" s="22"/>
      <c r="I34" s="22"/>
    </row>
    <row r="35" spans="1:11" s="19" customFormat="1" x14ac:dyDescent="0.2">
      <c r="A35" s="20"/>
      <c r="B35" s="9" t="s">
        <v>28</v>
      </c>
      <c r="C35" s="9"/>
      <c r="D35" s="10">
        <f>D31-D33</f>
        <v>46196.596190000004</v>
      </c>
      <c r="E35" s="10">
        <f t="shared" ref="E35:K35" si="6">E31-E33</f>
        <v>43198.060460741319</v>
      </c>
      <c r="F35" s="10">
        <f t="shared" si="6"/>
        <v>44541.839549085584</v>
      </c>
      <c r="G35" s="10">
        <f t="shared" si="6"/>
        <v>45438.200546167092</v>
      </c>
      <c r="H35" s="10">
        <f t="shared" si="6"/>
        <v>41890.535298159266</v>
      </c>
      <c r="I35" s="10">
        <f t="shared" si="6"/>
        <v>43232.883225617312</v>
      </c>
      <c r="J35" s="10">
        <f t="shared" si="6"/>
        <v>43497.739444010978</v>
      </c>
      <c r="K35" s="10">
        <f t="shared" si="6"/>
        <v>45207.245070244004</v>
      </c>
    </row>
    <row r="36" spans="1:11" s="19" customFormat="1" ht="13.9" x14ac:dyDescent="0.25">
      <c r="A36" s="20"/>
      <c r="B36" s="21"/>
      <c r="C36" s="21"/>
      <c r="D36" s="22"/>
      <c r="E36" s="22"/>
      <c r="F36" s="22"/>
      <c r="G36" s="22"/>
      <c r="H36" s="22"/>
      <c r="I36" s="22"/>
    </row>
    <row r="37" spans="1:11" s="19" customFormat="1" x14ac:dyDescent="0.2">
      <c r="A37" s="20"/>
      <c r="B37" s="9" t="s">
        <v>29</v>
      </c>
      <c r="C37" s="9"/>
      <c r="D37" s="10">
        <f>D40-D35</f>
        <v>4568.7153556318444</v>
      </c>
      <c r="E37" s="10">
        <f t="shared" ref="E37:I37" si="7">E40-E35</f>
        <v>6094.6890943463441</v>
      </c>
      <c r="F37" s="10">
        <f t="shared" si="7"/>
        <v>4125.4275342582114</v>
      </c>
      <c r="G37" s="10">
        <f t="shared" si="7"/>
        <v>1706.6283690515702</v>
      </c>
      <c r="H37" s="10">
        <f t="shared" si="7"/>
        <v>4874.2490578402721</v>
      </c>
      <c r="I37" s="10">
        <f t="shared" si="7"/>
        <v>4821.4619722013522</v>
      </c>
      <c r="J37" s="10">
        <f t="shared" ref="J37:K37" si="8">J40-J35</f>
        <v>4718.7675386970368</v>
      </c>
      <c r="K37" s="10">
        <f t="shared" si="8"/>
        <v>3929.8330030614525</v>
      </c>
    </row>
    <row r="38" spans="1:11" s="19" customFormat="1" x14ac:dyDescent="0.2">
      <c r="A38" s="20"/>
      <c r="B38" s="5" t="s">
        <v>32</v>
      </c>
      <c r="C38" s="5"/>
      <c r="D38" s="24">
        <f>D37/D40</f>
        <v>8.9996795381135877E-2</v>
      </c>
      <c r="E38" s="24">
        <f t="shared" ref="E38:I38" si="9">E37/E40</f>
        <v>0.12364270910745517</v>
      </c>
      <c r="F38" s="24">
        <f t="shared" si="9"/>
        <v>8.4768013112249005E-2</v>
      </c>
      <c r="G38" s="24">
        <f t="shared" si="9"/>
        <v>3.6199693759004378E-2</v>
      </c>
      <c r="H38" s="24">
        <f t="shared" si="9"/>
        <v>0.10422905023435537</v>
      </c>
      <c r="I38" s="24">
        <f t="shared" si="9"/>
        <v>0.10033352764153809</v>
      </c>
      <c r="J38" s="24">
        <f t="shared" ref="J38" si="10">J37/J40</f>
        <v>9.7866225365295295E-2</v>
      </c>
      <c r="K38" s="24">
        <f t="shared" ref="K38" si="11">K37/K40</f>
        <v>7.9976937114549354E-2</v>
      </c>
    </row>
    <row r="39" spans="1:11" s="19" customFormat="1" ht="13.9" x14ac:dyDescent="0.25">
      <c r="A39" s="20"/>
      <c r="B39" s="21"/>
      <c r="C39" s="21"/>
      <c r="D39" s="22"/>
      <c r="E39" s="22"/>
      <c r="F39" s="22"/>
      <c r="G39" s="22"/>
      <c r="H39" s="22"/>
      <c r="I39" s="22"/>
    </row>
    <row r="40" spans="1:11" s="19" customFormat="1" x14ac:dyDescent="0.2">
      <c r="A40" s="20"/>
      <c r="B40" s="23" t="s">
        <v>35</v>
      </c>
      <c r="C40" s="23"/>
      <c r="D40" s="10">
        <v>50765.311545631848</v>
      </c>
      <c r="E40" s="10">
        <v>49292.749555087663</v>
      </c>
      <c r="F40" s="10">
        <v>48667.267083343795</v>
      </c>
      <c r="G40" s="10">
        <v>47144.828915218663</v>
      </c>
      <c r="H40" s="10">
        <v>46764.784355999538</v>
      </c>
      <c r="I40" s="10">
        <v>48054.345197818664</v>
      </c>
      <c r="J40" s="10">
        <v>48216.506982708015</v>
      </c>
      <c r="K40" s="10">
        <v>49137.078073305456</v>
      </c>
    </row>
    <row r="41" spans="1:11" x14ac:dyDescent="0.2">
      <c r="A41" s="3"/>
      <c r="B41" s="21"/>
      <c r="C41" s="3"/>
      <c r="D41" s="4"/>
      <c r="E41" s="4"/>
      <c r="F41" s="4"/>
      <c r="G41" s="3"/>
    </row>
    <row r="42" spans="1:11" s="11" customFormat="1" ht="21.75" customHeight="1" x14ac:dyDescent="0.2">
      <c r="A42" s="15"/>
      <c r="B42" s="37" t="s">
        <v>38</v>
      </c>
      <c r="C42" s="37"/>
      <c r="D42" s="37"/>
      <c r="E42" s="37"/>
      <c r="F42" s="37"/>
      <c r="G42" s="37"/>
      <c r="H42" s="37"/>
      <c r="I42" s="13"/>
      <c r="J42" s="14"/>
    </row>
    <row r="43" spans="1:11" s="11" customFormat="1" x14ac:dyDescent="0.2">
      <c r="A43" s="15"/>
      <c r="B43" s="15"/>
      <c r="C43" s="15"/>
      <c r="D43" s="16"/>
      <c r="E43" s="16"/>
      <c r="F43" s="16"/>
      <c r="G43" s="17"/>
      <c r="H43" s="15"/>
      <c r="I43" s="13"/>
      <c r="J43" s="14"/>
    </row>
    <row r="44" spans="1:11" ht="38.25" customHeight="1" x14ac:dyDescent="0.25">
      <c r="A44" s="35" t="s">
        <v>22</v>
      </c>
      <c r="B44" s="36"/>
      <c r="C44" s="36"/>
      <c r="D44" s="36"/>
      <c r="E44" s="36"/>
      <c r="F44" s="36"/>
      <c r="G44" s="3"/>
      <c r="I44" s="30"/>
      <c r="J44" s="30"/>
      <c r="K44" s="30"/>
    </row>
    <row r="45" spans="1:11" x14ac:dyDescent="0.2">
      <c r="A45" s="3"/>
      <c r="B45" s="3"/>
      <c r="C45" s="3"/>
      <c r="D45" s="3"/>
      <c r="E45" s="3"/>
      <c r="F45" s="3"/>
      <c r="G45" s="3"/>
    </row>
    <row r="46" spans="1:11" x14ac:dyDescent="0.2">
      <c r="A46" s="3"/>
      <c r="B46" s="3"/>
      <c r="C46" s="3"/>
      <c r="D46" s="3"/>
      <c r="E46" s="3"/>
      <c r="F46" s="3"/>
    </row>
    <row r="49" spans="4:11" x14ac:dyDescent="0.2">
      <c r="D49" s="31"/>
      <c r="E49" s="31"/>
      <c r="F49" s="31"/>
      <c r="G49" s="31"/>
      <c r="H49" s="31"/>
      <c r="I49" s="31"/>
      <c r="J49" s="32"/>
      <c r="K49" s="32"/>
    </row>
  </sheetData>
  <mergeCells count="3">
    <mergeCell ref="A44:F44"/>
    <mergeCell ref="B42:H42"/>
    <mergeCell ref="B7:C7"/>
  </mergeCells>
  <printOptions verticalCentered="1"/>
  <pageMargins left="0.70866141732283472" right="0.70866141732283472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Potència</vt:lpstr>
      <vt:lpstr>Producció</vt:lpstr>
      <vt:lpstr>Potència!Àrea_d'impressió</vt:lpstr>
      <vt:lpstr>Producció!Àrea_d'impressió</vt:lpstr>
    </vt:vector>
  </TitlesOfParts>
  <Company>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Villar Hernandez</dc:creator>
  <cp:lastModifiedBy>Villar Hernández, David</cp:lastModifiedBy>
  <cp:lastPrinted>2016-04-29T13:24:12Z</cp:lastPrinted>
  <dcterms:created xsi:type="dcterms:W3CDTF">2014-03-20T09:40:26Z</dcterms:created>
  <dcterms:modified xsi:type="dcterms:W3CDTF">2018-06-05T13:21:27Z</dcterms:modified>
</cp:coreProperties>
</file>