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3795" yWindow="1080" windowWidth="18555" windowHeight="11775" activeTab="1"/>
  </bookViews>
  <sheets>
    <sheet name="Potència" sheetId="1" r:id="rId1"/>
    <sheet name="Producció" sheetId="2" r:id="rId2"/>
  </sheets>
  <definedNames>
    <definedName name="_xlnm.Print_Area" localSheetId="0">Potència!$A$1:$I$33</definedName>
    <definedName name="_xlnm.Print_Area" localSheetId="1">Producció!$A$1:$I$46</definedName>
  </definedNames>
  <calcPr calcId="145621"/>
</workbook>
</file>

<file path=xl/calcChain.xml><?xml version="1.0" encoding="utf-8"?>
<calcChain xmlns="http://schemas.openxmlformats.org/spreadsheetml/2006/main">
  <c r="L27" i="2" l="1"/>
  <c r="L25" i="2"/>
  <c r="L15" i="2"/>
  <c r="L16" i="2"/>
  <c r="L8" i="2"/>
  <c r="L16" i="1"/>
  <c r="L15" i="1" s="1"/>
  <c r="L8" i="1"/>
  <c r="L25" i="1" l="1"/>
  <c r="K16" i="2" l="1"/>
  <c r="K15" i="2" s="1"/>
  <c r="J16" i="2"/>
  <c r="J15" i="2" s="1"/>
  <c r="I16" i="2"/>
  <c r="I15" i="2" s="1"/>
  <c r="H16" i="2"/>
  <c r="H15" i="2" s="1"/>
  <c r="G16" i="2"/>
  <c r="G15" i="2" s="1"/>
  <c r="F16" i="2"/>
  <c r="F15" i="2" s="1"/>
  <c r="E16" i="2"/>
  <c r="E15" i="2" s="1"/>
  <c r="D16" i="2"/>
  <c r="D15" i="2" s="1"/>
  <c r="K8" i="2"/>
  <c r="J8" i="2"/>
  <c r="I8" i="2"/>
  <c r="H8" i="2"/>
  <c r="G8" i="2"/>
  <c r="F8" i="2"/>
  <c r="E8" i="2"/>
  <c r="D8" i="2"/>
  <c r="K16" i="1"/>
  <c r="K15" i="1" s="1"/>
  <c r="J16" i="1"/>
  <c r="J15" i="1" s="1"/>
  <c r="I16" i="1"/>
  <c r="I15" i="1" s="1"/>
  <c r="H16" i="1"/>
  <c r="H15" i="1" s="1"/>
  <c r="G16" i="1"/>
  <c r="G15" i="1" s="1"/>
  <c r="F16" i="1"/>
  <c r="F15" i="1" s="1"/>
  <c r="E16" i="1"/>
  <c r="E15" i="1" s="1"/>
  <c r="D16" i="1"/>
  <c r="D15" i="1" s="1"/>
  <c r="E8" i="1"/>
  <c r="F8" i="1"/>
  <c r="F25" i="1" s="1"/>
  <c r="G8" i="1"/>
  <c r="G25" i="1" s="1"/>
  <c r="H8" i="1"/>
  <c r="H25" i="1" s="1"/>
  <c r="I8" i="1"/>
  <c r="J8" i="1"/>
  <c r="K8" i="1"/>
  <c r="D8" i="1"/>
  <c r="D25" i="2" l="1"/>
  <c r="D27" i="2" s="1"/>
  <c r="F25" i="2"/>
  <c r="H25" i="2"/>
  <c r="H27" i="2" s="1"/>
  <c r="E25" i="2"/>
  <c r="G25" i="2"/>
  <c r="G27" i="2" s="1"/>
  <c r="I25" i="2"/>
  <c r="H31" i="2"/>
  <c r="H35" i="2" s="1"/>
  <c r="H37" i="2" s="1"/>
  <c r="H38" i="2" s="1"/>
  <c r="F31" i="2"/>
  <c r="F35" i="2" s="1"/>
  <c r="F37" i="2" s="1"/>
  <c r="F38" i="2" s="1"/>
  <c r="F27" i="2"/>
  <c r="E31" i="2"/>
  <c r="E35" i="2" s="1"/>
  <c r="E37" i="2" s="1"/>
  <c r="E38" i="2" s="1"/>
  <c r="E27" i="2"/>
  <c r="G31" i="2"/>
  <c r="G35" i="2" s="1"/>
  <c r="G37" i="2" s="1"/>
  <c r="G38" i="2" s="1"/>
  <c r="I31" i="2"/>
  <c r="I35" i="2" s="1"/>
  <c r="I37" i="2" s="1"/>
  <c r="I38" i="2" s="1"/>
  <c r="I27" i="2"/>
  <c r="D25" i="1"/>
  <c r="J25" i="2"/>
  <c r="J31" i="2" s="1"/>
  <c r="J35" i="2" s="1"/>
  <c r="J37" i="2" s="1"/>
  <c r="J38" i="2" s="1"/>
  <c r="K25" i="2"/>
  <c r="K31" i="2" s="1"/>
  <c r="K35" i="2" s="1"/>
  <c r="K37" i="2" s="1"/>
  <c r="K38" i="2" s="1"/>
  <c r="E25" i="1"/>
  <c r="I25" i="1"/>
  <c r="J25" i="1"/>
  <c r="K25" i="1"/>
  <c r="D31" i="2" l="1"/>
  <c r="D35" i="2" s="1"/>
  <c r="D37" i="2" s="1"/>
  <c r="D38" i="2" s="1"/>
  <c r="K27" i="2"/>
  <c r="J27" i="2"/>
</calcChain>
</file>

<file path=xl/sharedStrings.xml><?xml version="1.0" encoding="utf-8"?>
<sst xmlns="http://schemas.openxmlformats.org/spreadsheetml/2006/main" count="72" uniqueCount="41">
  <si>
    <t>Energies no renovables</t>
  </si>
  <si>
    <t>Centrals de carbó</t>
  </si>
  <si>
    <t>Centrals de fuel-gas i gasoil</t>
  </si>
  <si>
    <t>Cicles combinats</t>
  </si>
  <si>
    <t>Cogeneració (no renovable)</t>
  </si>
  <si>
    <t>Nuclear</t>
  </si>
  <si>
    <t>Energies renovables</t>
  </si>
  <si>
    <t>en règim ordinari</t>
  </si>
  <si>
    <t>en règim especial, aïllades i amb contracte privat</t>
  </si>
  <si>
    <t>Biomassa forestal i agrícola</t>
  </si>
  <si>
    <t>Eòlica</t>
  </si>
  <si>
    <t>Fotovoltaica</t>
  </si>
  <si>
    <t>Solar termoelèctrica</t>
  </si>
  <si>
    <t>Total</t>
  </si>
  <si>
    <t>Potència elèctrica bruta instal·lada a Catalunya</t>
  </si>
  <si>
    <t>RSU renovable</t>
  </si>
  <si>
    <t>Unitat: MW</t>
  </si>
  <si>
    <t>Hidràulica</t>
  </si>
  <si>
    <t>Unitat: GWh</t>
  </si>
  <si>
    <t>Centrals de fuel-gas i gasoil-gas</t>
  </si>
  <si>
    <t>Altres no renovables</t>
  </si>
  <si>
    <t>Biogàs</t>
  </si>
  <si>
    <t>Font: 
Estadística d'energia elèctrica
Estadística de les energies renovables</t>
  </si>
  <si>
    <t>Notes:</t>
  </si>
  <si>
    <t>Dades corresponents a 31 de desembre de cada any.</t>
  </si>
  <si>
    <t>Consums propis</t>
  </si>
  <si>
    <t>Producció neta d'energia elèctrica</t>
  </si>
  <si>
    <t>Consums en bombament</t>
  </si>
  <si>
    <t>Producció disponible d'energia elèctrica</t>
  </si>
  <si>
    <t>Saldo d'intercanvis elèctrics</t>
  </si>
  <si>
    <t>Balanç d'energia elèctrica a Catalunya</t>
  </si>
  <si>
    <t>Total producció bruta d'energia elèctrica</t>
  </si>
  <si>
    <t>% Saldo d'intercanvis elèctrics / EBC</t>
  </si>
  <si>
    <t>Producció bruta d'energia elèctrica (GWh)</t>
  </si>
  <si>
    <t>% energies renovables / PB</t>
  </si>
  <si>
    <t>Demanda BC (en barres de central)</t>
  </si>
  <si>
    <t>en antic règim ordinari</t>
  </si>
  <si>
    <t>en antic règim especial, aïllades i amb contracte privat</t>
  </si>
  <si>
    <t>Altres no renovables: inclou Residus Sòlids Industrials, Residus Sòlids Urbans (component no renovable) i altres energies residuals. També inclou assecatge de purins i assecatge de fangs d'EDAR.</t>
  </si>
  <si>
    <t xml:space="preserve">                -    </t>
  </si>
  <si>
    <t xml:space="preserve">                 -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</si>
</sst>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€_-;\-* #,##0.00\ _€_-;_-* &quot;-&quot;??\ _€_-;_-@_-"/>
    <numFmt numFmtId="164" formatCode="_-* #,##0.0\ _€_-;\-* #,##0.0\ _€_-;_-* &quot;-&quot;??\ _€_-;_-@_-"/>
    <numFmt numFmtId="165" formatCode="_-* #,##0.0\ _€_-;\-* #,##0.0\ _€_-;_-* &quot;-&quot;?\ _€_-;_-@_-"/>
    <numFmt numFmtId="166" formatCode="0.0%"/>
    <numFmt numFmtId="167" formatCode="_-* #,##0\ _€_-;\-* #,##0\ _€_-;_-* &quot;-&quot;??\ _€_-;_-@_-"/>
  </numFmts>
  <fonts count="11" x14ac:knownFonts="1">
    <font>
      <sz val="11"/>
      <color theme="1"/>
      <name val="Calibri"/>
      <family val="2"/>
      <scheme val="minor"/>
    </font>
    <font>
      <sz val="8"/>
      <name val="Verdana"/>
      <family val="2"/>
    </font>
    <font>
      <sz val="11"/>
      <color theme="1"/>
      <name val="Calibri"/>
      <family val="2"/>
      <scheme val="minor"/>
    </font>
    <font>
      <sz val="11"/>
      <color theme="1"/>
      <name val="Verdana"/>
      <family val="2"/>
    </font>
    <font>
      <b/>
      <sz val="10"/>
      <color theme="1"/>
      <name val="Verdana"/>
      <family val="2"/>
    </font>
    <font>
      <sz val="8"/>
      <color theme="1"/>
      <name val="Verdana"/>
      <family val="2"/>
    </font>
    <font>
      <sz val="8"/>
      <color theme="0"/>
      <name val="Verdana"/>
      <family val="2"/>
    </font>
    <font>
      <b/>
      <sz val="8"/>
      <color theme="0"/>
      <name val="Verdana"/>
      <family val="2"/>
    </font>
    <font>
      <sz val="11"/>
      <color theme="0"/>
      <name val="Verdana"/>
      <family val="2"/>
    </font>
    <font>
      <b/>
      <sz val="10"/>
      <color theme="0"/>
      <name val="Verdana"/>
      <family val="2"/>
    </font>
    <font>
      <b/>
      <sz val="8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38">
    <xf numFmtId="0" fontId="0" fillId="0" borderId="0" xfId="0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165" fontId="5" fillId="2" borderId="0" xfId="0" applyNumberFormat="1" applyFont="1" applyFill="1"/>
    <xf numFmtId="0" fontId="5" fillId="3" borderId="0" xfId="0" applyFont="1" applyFill="1"/>
    <xf numFmtId="0" fontId="6" fillId="4" borderId="0" xfId="0" applyFont="1" applyFill="1"/>
    <xf numFmtId="0" fontId="7" fillId="4" borderId="0" xfId="0" applyFont="1" applyFill="1" applyAlignment="1">
      <alignment horizontal="center"/>
    </xf>
    <xf numFmtId="164" fontId="5" fillId="3" borderId="0" xfId="1" applyNumberFormat="1" applyFont="1" applyFill="1"/>
    <xf numFmtId="0" fontId="7" fillId="5" borderId="0" xfId="0" applyFont="1" applyFill="1"/>
    <xf numFmtId="164" fontId="7" fillId="5" borderId="0" xfId="1" applyNumberFormat="1" applyFont="1" applyFill="1"/>
    <xf numFmtId="0" fontId="3" fillId="0" borderId="0" xfId="0" applyFont="1"/>
    <xf numFmtId="164" fontId="7" fillId="5" borderId="0" xfId="1" applyNumberFormat="1" applyFont="1" applyFill="1" applyAlignment="1">
      <alignment horizontal="left"/>
    </xf>
    <xf numFmtId="0" fontId="6" fillId="0" borderId="0" xfId="0" applyFont="1"/>
    <xf numFmtId="0" fontId="8" fillId="0" borderId="0" xfId="0" applyFont="1"/>
    <xf numFmtId="0" fontId="6" fillId="2" borderId="0" xfId="0" applyFont="1" applyFill="1"/>
    <xf numFmtId="165" fontId="6" fillId="2" borderId="0" xfId="0" applyNumberFormat="1" applyFont="1" applyFill="1"/>
    <xf numFmtId="166" fontId="6" fillId="2" borderId="0" xfId="2" applyNumberFormat="1" applyFont="1" applyFill="1"/>
    <xf numFmtId="0" fontId="1" fillId="2" borderId="0" xfId="0" applyFont="1" applyFill="1"/>
    <xf numFmtId="0" fontId="3" fillId="0" borderId="0" xfId="0" applyFont="1" applyFill="1"/>
    <xf numFmtId="0" fontId="5" fillId="0" borderId="0" xfId="0" applyFont="1" applyFill="1"/>
    <xf numFmtId="0" fontId="7" fillId="0" borderId="0" xfId="0" applyFont="1" applyFill="1"/>
    <xf numFmtId="164" fontId="7" fillId="0" borderId="0" xfId="1" applyNumberFormat="1" applyFont="1" applyFill="1"/>
    <xf numFmtId="0" fontId="9" fillId="5" borderId="0" xfId="0" applyFont="1" applyFill="1"/>
    <xf numFmtId="166" fontId="5" fillId="3" borderId="0" xfId="2" applyNumberFormat="1" applyFont="1" applyFill="1"/>
    <xf numFmtId="0" fontId="7" fillId="4" borderId="0" xfId="0" applyFont="1" applyFill="1" applyAlignment="1">
      <alignment horizontal="center"/>
    </xf>
    <xf numFmtId="0" fontId="3" fillId="0" borderId="0" xfId="0" applyFont="1" applyBorder="1"/>
    <xf numFmtId="0" fontId="5" fillId="0" borderId="0" xfId="0" applyFont="1" applyBorder="1"/>
    <xf numFmtId="165" fontId="3" fillId="2" borderId="0" xfId="0" applyNumberFormat="1" applyFont="1" applyFill="1"/>
    <xf numFmtId="165" fontId="3" fillId="2" borderId="0" xfId="1" applyNumberFormat="1" applyFont="1" applyFill="1"/>
    <xf numFmtId="2" fontId="3" fillId="2" borderId="0" xfId="1" applyNumberFormat="1" applyFont="1" applyFill="1"/>
    <xf numFmtId="164" fontId="10" fillId="0" borderId="0" xfId="1" applyNumberFormat="1" applyFont="1" applyFill="1"/>
    <xf numFmtId="167" fontId="5" fillId="3" borderId="0" xfId="1" applyNumberFormat="1" applyFont="1" applyFill="1"/>
    <xf numFmtId="0" fontId="5" fillId="2" borderId="0" xfId="0" applyFont="1" applyFill="1" applyAlignment="1">
      <alignment wrapText="1"/>
    </xf>
    <xf numFmtId="0" fontId="0" fillId="0" borderId="0" xfId="0" applyAlignment="1">
      <alignment wrapText="1"/>
    </xf>
    <xf numFmtId="0" fontId="1" fillId="2" borderId="0" xfId="0" applyFont="1" applyFill="1" applyAlignment="1">
      <alignment horizontal="left" vertical="top" wrapText="1"/>
    </xf>
    <xf numFmtId="0" fontId="0" fillId="0" borderId="0" xfId="0" applyAlignment="1">
      <alignment vertical="top"/>
    </xf>
    <xf numFmtId="0" fontId="9" fillId="4" borderId="0" xfId="0" applyFont="1" applyFill="1" applyAlignment="1">
      <alignment horizontal="center"/>
    </xf>
  </cellXfs>
  <cellStyles count="3">
    <cellStyle name="Coma" xfId="1" builtinId="3"/>
    <cellStyle name="Normal" xfId="0" builtinId="0"/>
    <cellStyle name="Percentatge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47625</xdr:rowOff>
    </xdr:from>
    <xdr:to>
      <xdr:col>2</xdr:col>
      <xdr:colOff>1009650</xdr:colOff>
      <xdr:row>1</xdr:row>
      <xdr:rowOff>161925</xdr:rowOff>
    </xdr:to>
    <xdr:pic>
      <xdr:nvPicPr>
        <xdr:cNvPr id="2319" name="1 Imagen" descr="icaen_h2.gif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675" y="47625"/>
          <a:ext cx="188595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38100</xdr:rowOff>
    </xdr:from>
    <xdr:to>
      <xdr:col>2</xdr:col>
      <xdr:colOff>676275</xdr:colOff>
      <xdr:row>1</xdr:row>
      <xdr:rowOff>152400</xdr:rowOff>
    </xdr:to>
    <xdr:pic>
      <xdr:nvPicPr>
        <xdr:cNvPr id="1294" name="1 Imagen" descr="icaen_h2.gif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625" y="38100"/>
          <a:ext cx="188595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ci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7"/>
  <sheetViews>
    <sheetView showGridLines="0" zoomScaleNormal="100" workbookViewId="0">
      <selection activeCell="D14" sqref="D14"/>
    </sheetView>
  </sheetViews>
  <sheetFormatPr defaultColWidth="11.42578125" defaultRowHeight="14.25" x14ac:dyDescent="0.2"/>
  <cols>
    <col min="1" max="1" width="5.85546875" style="11" customWidth="1"/>
    <col min="2" max="2" width="8.28515625" style="11" customWidth="1"/>
    <col min="3" max="3" width="46" style="11" customWidth="1"/>
    <col min="4" max="11" width="12.42578125" style="11" customWidth="1"/>
    <col min="12" max="16384" width="11.42578125" style="11"/>
  </cols>
  <sheetData>
    <row r="1" spans="1:12" x14ac:dyDescent="0.2">
      <c r="A1" s="1"/>
      <c r="B1" s="1"/>
      <c r="C1" s="1"/>
      <c r="D1" s="1"/>
      <c r="E1" s="1"/>
      <c r="F1" s="1"/>
      <c r="G1" s="1"/>
      <c r="H1" s="1"/>
      <c r="I1" s="1"/>
      <c r="J1" s="26"/>
      <c r="K1" s="26"/>
    </row>
    <row r="2" spans="1:12" x14ac:dyDescent="0.2">
      <c r="A2" s="1"/>
      <c r="B2" s="1"/>
      <c r="C2" s="1"/>
      <c r="D2" s="1"/>
      <c r="E2" s="1"/>
      <c r="F2" s="1"/>
      <c r="G2" s="1"/>
      <c r="H2" s="1"/>
      <c r="I2" s="1"/>
      <c r="J2" s="26"/>
      <c r="K2" s="26"/>
    </row>
    <row r="3" spans="1:12" x14ac:dyDescent="0.2">
      <c r="A3" s="2" t="s">
        <v>14</v>
      </c>
      <c r="B3" s="1"/>
      <c r="C3" s="1"/>
      <c r="D3" s="1"/>
      <c r="E3" s="1"/>
      <c r="F3" s="1"/>
      <c r="G3" s="1"/>
      <c r="H3" s="1"/>
      <c r="I3" s="1"/>
      <c r="J3" s="26"/>
      <c r="K3" s="26"/>
    </row>
    <row r="4" spans="1:12" x14ac:dyDescent="0.2">
      <c r="A4" s="3"/>
      <c r="B4" s="3"/>
      <c r="C4" s="3"/>
      <c r="D4" s="3"/>
      <c r="E4" s="3"/>
      <c r="F4" s="3"/>
      <c r="G4" s="3"/>
      <c r="H4" s="3"/>
      <c r="I4" s="3"/>
      <c r="J4" s="27"/>
      <c r="K4" s="26"/>
    </row>
    <row r="5" spans="1:12" x14ac:dyDescent="0.2">
      <c r="A5" s="3" t="s">
        <v>16</v>
      </c>
      <c r="B5" s="3"/>
      <c r="C5" s="3"/>
      <c r="D5" s="3"/>
      <c r="E5" s="3"/>
      <c r="F5" s="3"/>
      <c r="G5" s="3"/>
      <c r="H5" s="3"/>
      <c r="I5" s="3"/>
      <c r="J5" s="27"/>
      <c r="K5" s="26"/>
    </row>
    <row r="6" spans="1:12" x14ac:dyDescent="0.2">
      <c r="A6" s="3"/>
      <c r="B6" s="3"/>
      <c r="C6" s="3"/>
      <c r="D6" s="3"/>
      <c r="E6" s="3"/>
      <c r="F6" s="3"/>
      <c r="G6" s="3"/>
      <c r="H6" s="3"/>
      <c r="I6" s="3"/>
      <c r="J6" s="27"/>
      <c r="K6" s="26"/>
    </row>
    <row r="7" spans="1:12" ht="13.9" x14ac:dyDescent="0.25">
      <c r="A7" s="3"/>
      <c r="B7" s="6"/>
      <c r="C7" s="6"/>
      <c r="D7" s="7">
        <v>2010</v>
      </c>
      <c r="E7" s="7">
        <v>2011</v>
      </c>
      <c r="F7" s="7">
        <v>2012</v>
      </c>
      <c r="G7" s="7">
        <v>2013</v>
      </c>
      <c r="H7" s="7">
        <v>2014</v>
      </c>
      <c r="I7" s="25">
        <v>2015</v>
      </c>
      <c r="J7" s="25">
        <v>2016</v>
      </c>
      <c r="K7" s="25">
        <v>2017</v>
      </c>
      <c r="L7" s="25">
        <v>2018</v>
      </c>
    </row>
    <row r="8" spans="1:12" ht="13.9" x14ac:dyDescent="0.25">
      <c r="A8" s="3"/>
      <c r="B8" s="12" t="s">
        <v>0</v>
      </c>
      <c r="C8" s="10"/>
      <c r="D8" s="10">
        <f>SUM(D9:D14)</f>
        <v>8663.4004999999997</v>
      </c>
      <c r="E8" s="10">
        <f t="shared" ref="E8:L8" si="0">SUM(E9:E14)</f>
        <v>8475.1579999999994</v>
      </c>
      <c r="F8" s="10">
        <f t="shared" si="0"/>
        <v>8453.1530000000002</v>
      </c>
      <c r="G8" s="10">
        <f t="shared" si="0"/>
        <v>8363.7790000000005</v>
      </c>
      <c r="H8" s="10">
        <f t="shared" si="0"/>
        <v>8189.7235000000001</v>
      </c>
      <c r="I8" s="10">
        <f t="shared" si="0"/>
        <v>7803.2264999999989</v>
      </c>
      <c r="J8" s="10">
        <f t="shared" si="0"/>
        <v>7808.2674999999999</v>
      </c>
      <c r="K8" s="10">
        <f t="shared" si="0"/>
        <v>7816.0304999999989</v>
      </c>
      <c r="L8" s="10">
        <f t="shared" si="0"/>
        <v>7816.1724999999988</v>
      </c>
    </row>
    <row r="9" spans="1:12" x14ac:dyDescent="0.2">
      <c r="A9" s="3"/>
      <c r="B9" s="8" t="s">
        <v>1</v>
      </c>
      <c r="C9" s="8"/>
      <c r="D9" s="8">
        <v>160</v>
      </c>
      <c r="E9" s="8" t="s">
        <v>39</v>
      </c>
      <c r="F9" s="8" t="s">
        <v>39</v>
      </c>
      <c r="G9" s="8" t="s">
        <v>39</v>
      </c>
      <c r="H9" s="8" t="s">
        <v>39</v>
      </c>
      <c r="I9" s="8" t="s">
        <v>39</v>
      </c>
      <c r="J9" s="8" t="s">
        <v>39</v>
      </c>
      <c r="K9" s="8" t="s">
        <v>39</v>
      </c>
      <c r="L9" s="8" t="s">
        <v>39</v>
      </c>
    </row>
    <row r="10" spans="1:12" ht="13.9" x14ac:dyDescent="0.25">
      <c r="A10" s="3"/>
      <c r="B10" s="8" t="s">
        <v>2</v>
      </c>
      <c r="C10" s="8"/>
      <c r="D10" s="8">
        <v>9.6</v>
      </c>
      <c r="E10" s="8">
        <v>9.6</v>
      </c>
      <c r="F10" s="8" t="s">
        <v>39</v>
      </c>
      <c r="G10" s="8" t="s">
        <v>39</v>
      </c>
      <c r="H10" s="8" t="s">
        <v>39</v>
      </c>
      <c r="I10" s="8" t="s">
        <v>39</v>
      </c>
      <c r="J10" s="8" t="s">
        <v>39</v>
      </c>
      <c r="K10" s="8" t="s">
        <v>39</v>
      </c>
      <c r="L10" s="8" t="s">
        <v>39</v>
      </c>
    </row>
    <row r="11" spans="1:12" ht="13.9" x14ac:dyDescent="0.25">
      <c r="A11" s="3"/>
      <c r="B11" s="8" t="s">
        <v>3</v>
      </c>
      <c r="C11" s="8"/>
      <c r="D11" s="8">
        <v>4159.8599999999997</v>
      </c>
      <c r="E11" s="8">
        <v>4111.96</v>
      </c>
      <c r="F11" s="8">
        <v>4111.96</v>
      </c>
      <c r="G11" s="8">
        <v>4111.96</v>
      </c>
      <c r="H11" s="8">
        <v>4111.96</v>
      </c>
      <c r="I11" s="8">
        <v>3714.16</v>
      </c>
      <c r="J11" s="8">
        <v>3714.16</v>
      </c>
      <c r="K11" s="8">
        <v>3714.16</v>
      </c>
      <c r="L11" s="8">
        <v>3714.16</v>
      </c>
    </row>
    <row r="12" spans="1:12" x14ac:dyDescent="0.2">
      <c r="A12" s="3"/>
      <c r="B12" s="8" t="s">
        <v>4</v>
      </c>
      <c r="C12" s="8"/>
      <c r="D12" s="8">
        <v>1006.2385</v>
      </c>
      <c r="E12" s="8">
        <v>1024.6914999999999</v>
      </c>
      <c r="F12" s="8">
        <v>1012.2865</v>
      </c>
      <c r="G12" s="8">
        <v>947.66250000000002</v>
      </c>
      <c r="H12" s="8">
        <v>851.625</v>
      </c>
      <c r="I12" s="8">
        <v>839.95799999999997</v>
      </c>
      <c r="J12" s="8">
        <v>829.99900000000002</v>
      </c>
      <c r="K12" s="8">
        <v>836.07</v>
      </c>
      <c r="L12" s="8">
        <v>836.21199999999999</v>
      </c>
    </row>
    <row r="13" spans="1:12" ht="13.9" x14ac:dyDescent="0.25">
      <c r="A13" s="3"/>
      <c r="B13" s="8" t="s">
        <v>20</v>
      </c>
      <c r="C13" s="8"/>
      <c r="D13" s="8">
        <v>180.852</v>
      </c>
      <c r="E13" s="8">
        <v>182.0565</v>
      </c>
      <c r="F13" s="8">
        <v>182.0565</v>
      </c>
      <c r="G13" s="8">
        <v>157.3065</v>
      </c>
      <c r="H13" s="8">
        <v>79.288499999999999</v>
      </c>
      <c r="I13" s="8">
        <v>102.2585</v>
      </c>
      <c r="J13" s="8">
        <v>117.2585</v>
      </c>
      <c r="K13" s="8">
        <v>118.95050000000001</v>
      </c>
      <c r="L13" s="8">
        <v>118.95050000000001</v>
      </c>
    </row>
    <row r="14" spans="1:12" ht="13.9" x14ac:dyDescent="0.25">
      <c r="A14" s="3"/>
      <c r="B14" s="8" t="s">
        <v>5</v>
      </c>
      <c r="C14" s="8"/>
      <c r="D14" s="8">
        <v>3146.85</v>
      </c>
      <c r="E14" s="8">
        <v>3146.85</v>
      </c>
      <c r="F14" s="8">
        <v>3146.85</v>
      </c>
      <c r="G14" s="8">
        <v>3146.85</v>
      </c>
      <c r="H14" s="8">
        <v>3146.85</v>
      </c>
      <c r="I14" s="8">
        <v>3146.85</v>
      </c>
      <c r="J14" s="8">
        <v>3146.85</v>
      </c>
      <c r="K14" s="8">
        <v>3146.85</v>
      </c>
      <c r="L14" s="8">
        <v>3146.85</v>
      </c>
    </row>
    <row r="15" spans="1:12" ht="13.9" x14ac:dyDescent="0.25">
      <c r="A15" s="3"/>
      <c r="B15" s="12" t="s">
        <v>6</v>
      </c>
      <c r="C15" s="10"/>
      <c r="D15" s="10">
        <f>D16+SUM(D19:D24)</f>
        <v>3454.7739999999999</v>
      </c>
      <c r="E15" s="10">
        <f t="shared" ref="E15:L15" si="1">E16+SUM(E19:E24)</f>
        <v>3656.3193000000001</v>
      </c>
      <c r="F15" s="10">
        <f t="shared" si="1"/>
        <v>3971.1373000000003</v>
      </c>
      <c r="G15" s="10">
        <f t="shared" si="1"/>
        <v>4009.8113000000003</v>
      </c>
      <c r="H15" s="10">
        <f t="shared" si="1"/>
        <v>4012.3002999999999</v>
      </c>
      <c r="I15" s="10">
        <f t="shared" si="1"/>
        <v>4018.9578000000001</v>
      </c>
      <c r="J15" s="10">
        <f t="shared" si="1"/>
        <v>4017.7902999999997</v>
      </c>
      <c r="K15" s="10">
        <f t="shared" si="1"/>
        <v>4020.1543000000001</v>
      </c>
      <c r="L15" s="10">
        <f t="shared" si="1"/>
        <v>4026.5892999999996</v>
      </c>
    </row>
    <row r="16" spans="1:12" x14ac:dyDescent="0.2">
      <c r="A16" s="3"/>
      <c r="B16" s="8" t="s">
        <v>17</v>
      </c>
      <c r="C16" s="8"/>
      <c r="D16" s="8">
        <f>SUM(D17:D18)</f>
        <v>2360.42</v>
      </c>
      <c r="E16" s="8">
        <f t="shared" ref="E16:L16" si="2">SUM(E17:E18)</f>
        <v>2360.4898000000003</v>
      </c>
      <c r="F16" s="8">
        <f t="shared" si="2"/>
        <v>2361.0788000000002</v>
      </c>
      <c r="G16" s="8">
        <f t="shared" si="2"/>
        <v>2366.2588000000001</v>
      </c>
      <c r="H16" s="8">
        <f t="shared" si="2"/>
        <v>2365.4508000000001</v>
      </c>
      <c r="I16" s="8">
        <f t="shared" si="2"/>
        <v>2367.7157999999999</v>
      </c>
      <c r="J16" s="8">
        <f t="shared" si="2"/>
        <v>2366.0917999999997</v>
      </c>
      <c r="K16" s="8">
        <f t="shared" si="2"/>
        <v>2366.4728</v>
      </c>
      <c r="L16" s="8">
        <f t="shared" si="2"/>
        <v>2366.4728</v>
      </c>
    </row>
    <row r="17" spans="1:12" x14ac:dyDescent="0.2">
      <c r="A17" s="3"/>
      <c r="B17" s="8"/>
      <c r="C17" s="8" t="s">
        <v>36</v>
      </c>
      <c r="D17" s="8">
        <v>2088.364</v>
      </c>
      <c r="E17" s="8">
        <v>2088.364</v>
      </c>
      <c r="F17" s="8">
        <v>2088.364</v>
      </c>
      <c r="G17" s="8">
        <v>2088.364</v>
      </c>
      <c r="H17" s="8">
        <v>2088.364</v>
      </c>
      <c r="I17" s="8">
        <v>2088.0279999999998</v>
      </c>
      <c r="J17" s="8">
        <v>2088.0279999999998</v>
      </c>
      <c r="K17" s="8">
        <v>2088.364</v>
      </c>
      <c r="L17" s="8">
        <v>2088.364</v>
      </c>
    </row>
    <row r="18" spans="1:12" x14ac:dyDescent="0.2">
      <c r="A18" s="3"/>
      <c r="B18" s="8"/>
      <c r="C18" s="8" t="s">
        <v>37</v>
      </c>
      <c r="D18" s="8">
        <v>272.05599999999998</v>
      </c>
      <c r="E18" s="8">
        <v>272.12580000000003</v>
      </c>
      <c r="F18" s="8">
        <v>272.71480000000003</v>
      </c>
      <c r="G18" s="8">
        <v>277.89479999999998</v>
      </c>
      <c r="H18" s="8">
        <v>277.08679999999998</v>
      </c>
      <c r="I18" s="8">
        <v>279.68779999999998</v>
      </c>
      <c r="J18" s="8">
        <v>278.06380000000001</v>
      </c>
      <c r="K18" s="8">
        <v>278.10879999999997</v>
      </c>
      <c r="L18" s="8">
        <v>278.10879999999997</v>
      </c>
    </row>
    <row r="19" spans="1:12" ht="13.9" x14ac:dyDescent="0.25">
      <c r="A19" s="3"/>
      <c r="B19" s="8" t="s">
        <v>15</v>
      </c>
      <c r="C19" s="8"/>
      <c r="D19" s="8">
        <v>22.21</v>
      </c>
      <c r="E19" s="8">
        <v>23.174499999999998</v>
      </c>
      <c r="F19" s="8">
        <v>23.174499999999998</v>
      </c>
      <c r="G19" s="8">
        <v>23.174499999999998</v>
      </c>
      <c r="H19" s="8">
        <v>23.174499999999998</v>
      </c>
      <c r="I19" s="8">
        <v>27.174499999999998</v>
      </c>
      <c r="J19" s="8">
        <v>27.174499999999998</v>
      </c>
      <c r="K19" s="8">
        <v>27.174499999999998</v>
      </c>
      <c r="L19" s="8">
        <v>27.174499999999998</v>
      </c>
    </row>
    <row r="20" spans="1:12" x14ac:dyDescent="0.2">
      <c r="A20" s="3"/>
      <c r="B20" s="8" t="s">
        <v>21</v>
      </c>
      <c r="C20" s="8"/>
      <c r="D20" s="8">
        <v>44.085000000000001</v>
      </c>
      <c r="E20" s="8">
        <v>46.704999999999998</v>
      </c>
      <c r="F20" s="8">
        <v>51.64</v>
      </c>
      <c r="G20" s="8">
        <v>60.265999999999998</v>
      </c>
      <c r="H20" s="8">
        <v>60.265999999999998</v>
      </c>
      <c r="I20" s="8">
        <v>60.003999999999998</v>
      </c>
      <c r="J20" s="8">
        <v>60.329000000000001</v>
      </c>
      <c r="K20" s="8">
        <v>60.889000000000003</v>
      </c>
      <c r="L20" s="8">
        <v>60.889000000000003</v>
      </c>
    </row>
    <row r="21" spans="1:12" x14ac:dyDescent="0.2">
      <c r="A21" s="3"/>
      <c r="B21" s="8" t="s">
        <v>9</v>
      </c>
      <c r="C21" s="8"/>
      <c r="D21" s="8">
        <v>0.5</v>
      </c>
      <c r="E21" s="8">
        <v>0.5</v>
      </c>
      <c r="F21" s="8">
        <v>3.99</v>
      </c>
      <c r="G21" s="8">
        <v>3.99</v>
      </c>
      <c r="H21" s="8">
        <v>3.99</v>
      </c>
      <c r="I21" s="8">
        <v>3.99</v>
      </c>
      <c r="J21" s="8">
        <v>3.99</v>
      </c>
      <c r="K21" s="8">
        <v>3.99</v>
      </c>
      <c r="L21" s="8">
        <v>3.99</v>
      </c>
    </row>
    <row r="22" spans="1:12" x14ac:dyDescent="0.2">
      <c r="A22" s="3"/>
      <c r="B22" s="8" t="s">
        <v>10</v>
      </c>
      <c r="C22" s="8"/>
      <c r="D22" s="8">
        <v>831.29</v>
      </c>
      <c r="E22" s="8">
        <v>994.55</v>
      </c>
      <c r="F22" s="8">
        <v>1257.94</v>
      </c>
      <c r="G22" s="8">
        <v>1266.93</v>
      </c>
      <c r="H22" s="8">
        <v>1268.73</v>
      </c>
      <c r="I22" s="8">
        <v>1268.73</v>
      </c>
      <c r="J22" s="8">
        <v>1268.73</v>
      </c>
      <c r="K22" s="8">
        <v>1268.73</v>
      </c>
      <c r="L22" s="8">
        <v>1271.08</v>
      </c>
    </row>
    <row r="23" spans="1:12" ht="13.9" x14ac:dyDescent="0.25">
      <c r="A23" s="3"/>
      <c r="B23" s="8" t="s">
        <v>11</v>
      </c>
      <c r="C23" s="8"/>
      <c r="D23" s="8">
        <v>196.26900000000001</v>
      </c>
      <c r="E23" s="8">
        <v>230.9</v>
      </c>
      <c r="F23" s="8">
        <v>249.024</v>
      </c>
      <c r="G23" s="8">
        <v>264.90199999999999</v>
      </c>
      <c r="H23" s="8">
        <v>266.399</v>
      </c>
      <c r="I23" s="8">
        <v>267.05349999999999</v>
      </c>
      <c r="J23" s="8">
        <v>267.185</v>
      </c>
      <c r="K23" s="8">
        <v>268.608</v>
      </c>
      <c r="L23" s="8">
        <v>272.69299999999998</v>
      </c>
    </row>
    <row r="24" spans="1:12" x14ac:dyDescent="0.2">
      <c r="A24" s="3"/>
      <c r="B24" s="8" t="s">
        <v>12</v>
      </c>
      <c r="C24" s="8"/>
      <c r="D24" s="8" t="s">
        <v>40</v>
      </c>
      <c r="E24" s="8" t="s">
        <v>40</v>
      </c>
      <c r="F24" s="8">
        <v>24.29</v>
      </c>
      <c r="G24" s="8">
        <v>24.29</v>
      </c>
      <c r="H24" s="8">
        <v>24.29</v>
      </c>
      <c r="I24" s="8">
        <v>24.29</v>
      </c>
      <c r="J24" s="8">
        <v>24.29</v>
      </c>
      <c r="K24" s="8">
        <v>24.29</v>
      </c>
      <c r="L24" s="8">
        <v>24.29</v>
      </c>
    </row>
    <row r="25" spans="1:12" ht="13.9" x14ac:dyDescent="0.25">
      <c r="A25" s="3"/>
      <c r="B25" s="12" t="s">
        <v>13</v>
      </c>
      <c r="C25" s="10"/>
      <c r="D25" s="10">
        <f>D8+D15</f>
        <v>12118.174499999999</v>
      </c>
      <c r="E25" s="10">
        <f t="shared" ref="E25:L25" si="3">E8+E15</f>
        <v>12131.477299999999</v>
      </c>
      <c r="F25" s="10">
        <f t="shared" si="3"/>
        <v>12424.290300000001</v>
      </c>
      <c r="G25" s="10">
        <f t="shared" si="3"/>
        <v>12373.5903</v>
      </c>
      <c r="H25" s="10">
        <f t="shared" si="3"/>
        <v>12202.023799999999</v>
      </c>
      <c r="I25" s="10">
        <f t="shared" si="3"/>
        <v>11822.184299999999</v>
      </c>
      <c r="J25" s="10">
        <f t="shared" si="3"/>
        <v>11826.057799999999</v>
      </c>
      <c r="K25" s="10">
        <f t="shared" si="3"/>
        <v>11836.184799999999</v>
      </c>
      <c r="L25" s="10">
        <f t="shared" si="3"/>
        <v>11842.761799999998</v>
      </c>
    </row>
    <row r="26" spans="1:12" ht="13.9" x14ac:dyDescent="0.25">
      <c r="A26" s="15"/>
      <c r="B26" s="15"/>
      <c r="C26" s="15"/>
      <c r="D26" s="16"/>
      <c r="E26" s="16"/>
      <c r="F26" s="16"/>
      <c r="G26" s="17"/>
      <c r="H26" s="15"/>
      <c r="I26" s="15"/>
      <c r="J26" s="13"/>
      <c r="K26" s="14"/>
      <c r="L26" s="14"/>
    </row>
    <row r="27" spans="1:12" ht="21.75" customHeight="1" x14ac:dyDescent="0.2">
      <c r="A27" s="15"/>
      <c r="B27" s="35" t="s">
        <v>38</v>
      </c>
      <c r="C27" s="35"/>
      <c r="D27" s="35"/>
      <c r="E27" s="35"/>
      <c r="F27" s="35"/>
      <c r="G27" s="35"/>
      <c r="H27" s="35"/>
      <c r="I27" s="36"/>
      <c r="J27" s="36"/>
      <c r="K27" s="36"/>
      <c r="L27" s="36"/>
    </row>
    <row r="28" spans="1:12" ht="13.9" x14ac:dyDescent="0.25">
      <c r="A28" s="15"/>
      <c r="B28" s="15"/>
      <c r="C28" s="15"/>
      <c r="D28" s="16"/>
      <c r="E28" s="16"/>
      <c r="F28" s="16"/>
      <c r="G28" s="17"/>
      <c r="H28" s="15"/>
      <c r="I28" s="15"/>
      <c r="J28" s="13"/>
      <c r="K28" s="14"/>
      <c r="L28" s="14"/>
    </row>
    <row r="29" spans="1:12" ht="39" customHeight="1" x14ac:dyDescent="0.25">
      <c r="A29" s="33" t="s">
        <v>22</v>
      </c>
      <c r="B29" s="34"/>
      <c r="C29" s="34"/>
      <c r="D29" s="34"/>
      <c r="E29" s="34"/>
      <c r="F29" s="34"/>
      <c r="G29" s="15"/>
      <c r="H29" s="15"/>
      <c r="I29" s="15"/>
      <c r="J29" s="13"/>
      <c r="K29" s="14"/>
      <c r="L29" s="14"/>
    </row>
    <row r="30" spans="1:12" x14ac:dyDescent="0.2">
      <c r="A30" s="3"/>
      <c r="B30" s="3"/>
      <c r="C30" s="3"/>
      <c r="D30" s="3"/>
      <c r="E30" s="3"/>
      <c r="F30" s="3"/>
      <c r="G30" s="15"/>
      <c r="H30" s="15"/>
      <c r="I30" s="15"/>
      <c r="J30" s="13"/>
      <c r="K30" s="14"/>
      <c r="L30" s="14"/>
    </row>
    <row r="31" spans="1:12" x14ac:dyDescent="0.2">
      <c r="A31" s="3" t="s">
        <v>23</v>
      </c>
      <c r="B31" s="3"/>
      <c r="C31" s="3"/>
      <c r="D31" s="3"/>
      <c r="E31" s="3"/>
      <c r="F31" s="3"/>
      <c r="G31" s="15"/>
      <c r="H31" s="15"/>
      <c r="I31" s="15"/>
      <c r="J31" s="13"/>
      <c r="K31" s="14"/>
      <c r="L31" s="14"/>
    </row>
    <row r="32" spans="1:12" ht="13.9" x14ac:dyDescent="0.25">
      <c r="A32" s="18" t="s">
        <v>24</v>
      </c>
      <c r="B32" s="18"/>
      <c r="C32" s="18"/>
      <c r="D32" s="15"/>
      <c r="E32" s="15"/>
      <c r="F32" s="15"/>
      <c r="G32" s="15"/>
      <c r="H32" s="15"/>
      <c r="I32" s="15"/>
      <c r="J32" s="13"/>
      <c r="K32" s="14"/>
      <c r="L32" s="14"/>
    </row>
    <row r="33" spans="1:12" ht="13.9" x14ac:dyDescent="0.25">
      <c r="A33" s="18"/>
      <c r="B33" s="18"/>
      <c r="C33" s="18"/>
      <c r="D33" s="15"/>
      <c r="E33" s="15"/>
      <c r="F33" s="15"/>
      <c r="G33" s="15"/>
      <c r="H33" s="15"/>
      <c r="I33" s="15"/>
      <c r="J33" s="13"/>
      <c r="K33" s="14"/>
      <c r="L33" s="14"/>
    </row>
    <row r="37" spans="1:12" ht="15" x14ac:dyDescent="0.25">
      <c r="E37"/>
    </row>
  </sheetData>
  <mergeCells count="2">
    <mergeCell ref="A29:F29"/>
    <mergeCell ref="B27:L27"/>
  </mergeCells>
  <pageMargins left="0.70866141732283472" right="0.70866141732283472" top="0.74803149606299213" bottom="0.74803149606299213" header="0.31496062992125984" footer="0.31496062992125984"/>
  <pageSetup paperSize="9" scale="9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L49"/>
  <sheetViews>
    <sheetView showGridLines="0" tabSelected="1" workbookViewId="0">
      <selection activeCell="B7" sqref="B7:C7"/>
    </sheetView>
  </sheetViews>
  <sheetFormatPr defaultColWidth="11.42578125" defaultRowHeight="14.25" x14ac:dyDescent="0.2"/>
  <cols>
    <col min="1" max="1" width="7.42578125" style="1" customWidth="1"/>
    <col min="2" max="2" width="11.42578125" style="1" customWidth="1"/>
    <col min="3" max="3" width="42.140625" style="1" bestFit="1" customWidth="1"/>
    <col min="4" max="11" width="12.42578125" style="1" customWidth="1"/>
    <col min="12" max="12" width="12.85546875" style="1" customWidth="1"/>
    <col min="13" max="16384" width="11.42578125" style="1"/>
  </cols>
  <sheetData>
    <row r="3" spans="1:12" x14ac:dyDescent="0.2">
      <c r="A3" s="2" t="s">
        <v>30</v>
      </c>
    </row>
    <row r="4" spans="1:12" x14ac:dyDescent="0.2">
      <c r="A4" s="3"/>
      <c r="B4" s="3"/>
      <c r="C4" s="3"/>
      <c r="D4" s="3"/>
      <c r="E4" s="3"/>
      <c r="F4" s="3"/>
      <c r="G4" s="3"/>
    </row>
    <row r="5" spans="1:12" x14ac:dyDescent="0.2">
      <c r="A5" s="3" t="s">
        <v>18</v>
      </c>
      <c r="B5" s="3"/>
      <c r="C5" s="3"/>
      <c r="D5" s="3"/>
      <c r="E5" s="3"/>
      <c r="F5" s="3"/>
      <c r="G5" s="3"/>
    </row>
    <row r="6" spans="1:12" x14ac:dyDescent="0.2">
      <c r="A6" s="3"/>
      <c r="B6" s="3"/>
      <c r="C6" s="3"/>
      <c r="D6" s="3"/>
      <c r="E6" s="3"/>
      <c r="F6" s="3"/>
      <c r="G6" s="3"/>
    </row>
    <row r="7" spans="1:12" x14ac:dyDescent="0.2">
      <c r="A7" s="3"/>
      <c r="B7" s="37" t="s">
        <v>33</v>
      </c>
      <c r="C7" s="37"/>
      <c r="D7" s="7">
        <v>2010</v>
      </c>
      <c r="E7" s="7">
        <v>2011</v>
      </c>
      <c r="F7" s="7">
        <v>2012</v>
      </c>
      <c r="G7" s="7">
        <v>2013</v>
      </c>
      <c r="H7" s="7">
        <v>2014</v>
      </c>
      <c r="I7" s="7">
        <v>2015</v>
      </c>
      <c r="J7" s="25">
        <v>2016</v>
      </c>
      <c r="K7" s="25">
        <v>2017</v>
      </c>
      <c r="L7" s="25">
        <v>2018</v>
      </c>
    </row>
    <row r="8" spans="1:12" ht="13.9" x14ac:dyDescent="0.25">
      <c r="A8" s="3"/>
      <c r="B8" s="9" t="s">
        <v>0</v>
      </c>
      <c r="C8" s="9"/>
      <c r="D8" s="10">
        <f>SUM(D9:D14)</f>
        <v>41020.278121900003</v>
      </c>
      <c r="E8" s="10">
        <f t="shared" ref="E8:L8" si="0">SUM(E9:E14)</f>
        <v>38491.454008999994</v>
      </c>
      <c r="F8" s="10">
        <f t="shared" si="0"/>
        <v>39511.7053285</v>
      </c>
      <c r="G8" s="10">
        <f t="shared" si="0"/>
        <v>37516.349044500006</v>
      </c>
      <c r="H8" s="10">
        <f t="shared" si="0"/>
        <v>34416.441710900006</v>
      </c>
      <c r="I8" s="10">
        <f t="shared" si="0"/>
        <v>36965.058240600003</v>
      </c>
      <c r="J8" s="10">
        <f t="shared" si="0"/>
        <v>37611.941278400001</v>
      </c>
      <c r="K8" s="10">
        <f t="shared" si="0"/>
        <v>39439.356098800003</v>
      </c>
      <c r="L8" s="10">
        <f t="shared" si="0"/>
        <v>35558.423552399996</v>
      </c>
    </row>
    <row r="9" spans="1:12" x14ac:dyDescent="0.2">
      <c r="A9" s="3"/>
      <c r="B9" s="5" t="s">
        <v>1</v>
      </c>
      <c r="C9" s="5"/>
      <c r="D9" s="32">
        <v>515.97348</v>
      </c>
      <c r="E9" s="32">
        <v>13.558475</v>
      </c>
      <c r="F9" s="32">
        <v>0</v>
      </c>
      <c r="G9" s="32">
        <v>0</v>
      </c>
      <c r="H9" s="32">
        <v>0</v>
      </c>
      <c r="I9" s="32">
        <v>0</v>
      </c>
      <c r="J9" s="32">
        <v>0</v>
      </c>
      <c r="K9" s="32">
        <v>0</v>
      </c>
      <c r="L9" s="32">
        <v>0</v>
      </c>
    </row>
    <row r="10" spans="1:12" ht="13.9" x14ac:dyDescent="0.25">
      <c r="A10" s="3"/>
      <c r="B10" s="5" t="s">
        <v>19</v>
      </c>
      <c r="C10" s="5"/>
      <c r="D10" s="32">
        <v>67.602999999999994</v>
      </c>
      <c r="E10" s="32">
        <v>2.972</v>
      </c>
      <c r="F10" s="32">
        <v>2.7349999999999999</v>
      </c>
      <c r="G10" s="32">
        <v>0</v>
      </c>
      <c r="H10" s="32">
        <v>0</v>
      </c>
      <c r="I10" s="32">
        <v>0</v>
      </c>
      <c r="J10" s="32">
        <v>0</v>
      </c>
      <c r="K10" s="32">
        <v>0</v>
      </c>
      <c r="L10" s="32">
        <v>0</v>
      </c>
    </row>
    <row r="11" spans="1:12" ht="13.9" x14ac:dyDescent="0.25">
      <c r="A11" s="3"/>
      <c r="B11" s="5" t="s">
        <v>3</v>
      </c>
      <c r="C11" s="5"/>
      <c r="D11" s="32">
        <v>8766.2245378999996</v>
      </c>
      <c r="E11" s="32">
        <v>9722.8050999999996</v>
      </c>
      <c r="F11" s="32">
        <v>8342.8012980000003</v>
      </c>
      <c r="G11" s="32">
        <v>5918.6504999999997</v>
      </c>
      <c r="H11" s="32">
        <v>5221.6710000000003</v>
      </c>
      <c r="I11" s="32">
        <v>7077.6941600999999</v>
      </c>
      <c r="J11" s="32">
        <v>7251.7268089999998</v>
      </c>
      <c r="K11" s="32">
        <v>8193.5678898999995</v>
      </c>
      <c r="L11" s="32">
        <v>7407.3</v>
      </c>
    </row>
    <row r="12" spans="1:12" x14ac:dyDescent="0.2">
      <c r="A12" s="3"/>
      <c r="B12" s="5" t="s">
        <v>4</v>
      </c>
      <c r="C12" s="5"/>
      <c r="D12" s="32">
        <v>5562.9776700000002</v>
      </c>
      <c r="E12" s="32">
        <v>5685.9699769999997</v>
      </c>
      <c r="F12" s="32">
        <v>5893.2520439999998</v>
      </c>
      <c r="G12" s="32">
        <v>5670.8327579999996</v>
      </c>
      <c r="H12" s="32">
        <v>5110.9297499000004</v>
      </c>
      <c r="I12" s="32">
        <v>5311.9593351000003</v>
      </c>
      <c r="J12" s="32">
        <v>5364.9056196000001</v>
      </c>
      <c r="K12" s="32">
        <v>5536.7012783</v>
      </c>
      <c r="L12" s="32">
        <v>5609.2717087999999</v>
      </c>
    </row>
    <row r="13" spans="1:12" ht="13.9" x14ac:dyDescent="0.25">
      <c r="A13" s="3"/>
      <c r="B13" s="5" t="s">
        <v>20</v>
      </c>
      <c r="C13" s="5"/>
      <c r="D13" s="32">
        <v>1247.770434</v>
      </c>
      <c r="E13" s="32">
        <v>1282.148457</v>
      </c>
      <c r="F13" s="32">
        <v>1276.5149865000001</v>
      </c>
      <c r="G13" s="32">
        <v>1217.1617865000001</v>
      </c>
      <c r="H13" s="32">
        <v>351.92196100000001</v>
      </c>
      <c r="I13" s="32">
        <v>289.02874539999999</v>
      </c>
      <c r="J13" s="32">
        <v>290.92084979999998</v>
      </c>
      <c r="K13" s="32">
        <v>457.05955060000002</v>
      </c>
      <c r="L13" s="32">
        <v>589.85184360000005</v>
      </c>
    </row>
    <row r="14" spans="1:12" ht="13.9" x14ac:dyDescent="0.25">
      <c r="A14" s="3"/>
      <c r="B14" s="5" t="s">
        <v>5</v>
      </c>
      <c r="C14" s="5"/>
      <c r="D14" s="32">
        <v>24859.728999999999</v>
      </c>
      <c r="E14" s="32">
        <v>21784</v>
      </c>
      <c r="F14" s="32">
        <v>23996.401999999998</v>
      </c>
      <c r="G14" s="32">
        <v>24709.704000000002</v>
      </c>
      <c r="H14" s="32">
        <v>23731.919000000002</v>
      </c>
      <c r="I14" s="32">
        <v>24286.376</v>
      </c>
      <c r="J14" s="32">
        <v>24704.387999999999</v>
      </c>
      <c r="K14" s="32">
        <v>25252.02738</v>
      </c>
      <c r="L14" s="32">
        <v>21952</v>
      </c>
    </row>
    <row r="15" spans="1:12" ht="13.9" x14ac:dyDescent="0.25">
      <c r="A15" s="3"/>
      <c r="B15" s="9" t="s">
        <v>6</v>
      </c>
      <c r="C15" s="9"/>
      <c r="D15" s="10">
        <f>D16+SUM(D19:D24)</f>
        <v>7528.4146839999994</v>
      </c>
      <c r="E15" s="10">
        <f t="shared" ref="E15:L15" si="1">E16+SUM(E19:E24)</f>
        <v>6716.7819319999999</v>
      </c>
      <c r="F15" s="10">
        <f t="shared" si="1"/>
        <v>7161.965550500001</v>
      </c>
      <c r="G15" s="10">
        <f t="shared" si="1"/>
        <v>9961.9163625000001</v>
      </c>
      <c r="H15" s="10">
        <f t="shared" si="1"/>
        <v>9400.3084863999993</v>
      </c>
      <c r="I15" s="10">
        <f t="shared" si="1"/>
        <v>8338.8730219999998</v>
      </c>
      <c r="J15" s="10">
        <f t="shared" si="1"/>
        <v>7842.0762302000003</v>
      </c>
      <c r="K15" s="10">
        <f t="shared" si="1"/>
        <v>7707.6422260999998</v>
      </c>
      <c r="L15" s="10">
        <f t="shared" si="1"/>
        <v>9158.9181970000009</v>
      </c>
    </row>
    <row r="16" spans="1:12" x14ac:dyDescent="0.2">
      <c r="A16" s="3"/>
      <c r="B16" s="5" t="s">
        <v>17</v>
      </c>
      <c r="C16" s="5"/>
      <c r="D16" s="8">
        <f>SUM(D17:D18)</f>
        <v>5277.3345869999994</v>
      </c>
      <c r="E16" s="8">
        <f t="shared" ref="E16:L16" si="2">SUM(E17:E18)</f>
        <v>3992.4554159999998</v>
      </c>
      <c r="F16" s="8">
        <f t="shared" si="2"/>
        <v>3653.1000240000003</v>
      </c>
      <c r="G16" s="8">
        <f t="shared" si="2"/>
        <v>5734.5323690000005</v>
      </c>
      <c r="H16" s="8">
        <f t="shared" si="2"/>
        <v>5600.3406223999991</v>
      </c>
      <c r="I16" s="8">
        <f t="shared" si="2"/>
        <v>4768.7649643000004</v>
      </c>
      <c r="J16" s="8">
        <f t="shared" si="2"/>
        <v>4238.3991554000004</v>
      </c>
      <c r="K16" s="8">
        <f t="shared" si="2"/>
        <v>3905.4455720000001</v>
      </c>
      <c r="L16" s="8">
        <f t="shared" si="2"/>
        <v>5546.8333688000002</v>
      </c>
    </row>
    <row r="17" spans="1:12" x14ac:dyDescent="0.2">
      <c r="A17" s="3"/>
      <c r="B17" s="5"/>
      <c r="C17" s="5" t="s">
        <v>7</v>
      </c>
      <c r="D17" s="8">
        <v>4156.7653499999997</v>
      </c>
      <c r="E17" s="8">
        <v>3054.552326</v>
      </c>
      <c r="F17" s="8">
        <v>2851.0567900000001</v>
      </c>
      <c r="G17" s="8">
        <v>4607.3845300000003</v>
      </c>
      <c r="H17" s="8">
        <v>4390.2838599999995</v>
      </c>
      <c r="I17" s="8">
        <v>3781.9404180000001</v>
      </c>
      <c r="J17" s="8">
        <v>3327.9087930000001</v>
      </c>
      <c r="K17" s="8">
        <v>2963.840706</v>
      </c>
      <c r="L17" s="8">
        <v>4292.1885199999997</v>
      </c>
    </row>
    <row r="18" spans="1:12" x14ac:dyDescent="0.2">
      <c r="A18" s="3"/>
      <c r="B18" s="5"/>
      <c r="C18" s="5" t="s">
        <v>8</v>
      </c>
      <c r="D18" s="8">
        <v>1120.5692369999999</v>
      </c>
      <c r="E18" s="8">
        <v>937.90309000000002</v>
      </c>
      <c r="F18" s="8">
        <v>802.04323399999998</v>
      </c>
      <c r="G18" s="8">
        <v>1127.147839</v>
      </c>
      <c r="H18" s="8">
        <v>1210.0567624</v>
      </c>
      <c r="I18" s="8">
        <v>986.82454629999995</v>
      </c>
      <c r="J18" s="8">
        <v>910.49036239999998</v>
      </c>
      <c r="K18" s="8">
        <v>941.60486600000002</v>
      </c>
      <c r="L18" s="8">
        <v>1254.6448488000001</v>
      </c>
    </row>
    <row r="19" spans="1:12" ht="13.9" x14ac:dyDescent="0.25">
      <c r="A19" s="3"/>
      <c r="B19" s="5" t="s">
        <v>15</v>
      </c>
      <c r="C19" s="5"/>
      <c r="D19" s="8">
        <v>155.64518000000001</v>
      </c>
      <c r="E19" s="8">
        <v>138.00505999999999</v>
      </c>
      <c r="F19" s="8">
        <v>139.6828505</v>
      </c>
      <c r="G19" s="8">
        <v>153.47735750000001</v>
      </c>
      <c r="H19" s="8">
        <v>147.89591999999999</v>
      </c>
      <c r="I19" s="8">
        <v>170.00817000000001</v>
      </c>
      <c r="J19" s="8">
        <v>166.06017199999999</v>
      </c>
      <c r="K19" s="8">
        <v>174.66621699999999</v>
      </c>
      <c r="L19" s="8">
        <v>132.6066927</v>
      </c>
    </row>
    <row r="20" spans="1:12" x14ac:dyDescent="0.2">
      <c r="A20" s="3"/>
      <c r="B20" s="5" t="s">
        <v>21</v>
      </c>
      <c r="C20" s="5"/>
      <c r="D20" s="8">
        <v>219.21675200000001</v>
      </c>
      <c r="E20" s="8">
        <v>241.88274999999999</v>
      </c>
      <c r="F20" s="8">
        <v>246.565021</v>
      </c>
      <c r="G20" s="8">
        <v>261.695786</v>
      </c>
      <c r="H20" s="8">
        <v>206.04379399999999</v>
      </c>
      <c r="I20" s="8">
        <v>210.78504670000001</v>
      </c>
      <c r="J20" s="8">
        <v>192.14226379999999</v>
      </c>
      <c r="K20" s="8">
        <v>199.99644850000001</v>
      </c>
      <c r="L20" s="8">
        <v>180.7515142</v>
      </c>
    </row>
    <row r="21" spans="1:12" x14ac:dyDescent="0.2">
      <c r="A21" s="3"/>
      <c r="B21" s="5" t="s">
        <v>9</v>
      </c>
      <c r="C21" s="5"/>
      <c r="D21" s="8">
        <v>0.36399999999999999</v>
      </c>
      <c r="E21" s="8">
        <v>0.10199999999999999</v>
      </c>
      <c r="F21" s="8">
        <v>24.00395</v>
      </c>
      <c r="G21" s="8">
        <v>31.802</v>
      </c>
      <c r="H21" s="8">
        <v>25.572137999999999</v>
      </c>
      <c r="I21" s="8">
        <v>25.605198000000001</v>
      </c>
      <c r="J21" s="8">
        <v>18.446038000000001</v>
      </c>
      <c r="K21" s="8">
        <v>19.402532999999998</v>
      </c>
      <c r="L21" s="8">
        <v>20.187000000000001</v>
      </c>
    </row>
    <row r="22" spans="1:12" x14ac:dyDescent="0.2">
      <c r="A22" s="3"/>
      <c r="B22" s="5" t="s">
        <v>10</v>
      </c>
      <c r="C22" s="5"/>
      <c r="D22" s="8">
        <v>1584.7544740000001</v>
      </c>
      <c r="E22" s="8">
        <v>1987.7958100000001</v>
      </c>
      <c r="F22" s="8">
        <v>2691.341113</v>
      </c>
      <c r="G22" s="8">
        <v>3263.911662</v>
      </c>
      <c r="H22" s="8">
        <v>2934.0444360000001</v>
      </c>
      <c r="I22" s="8">
        <v>2658.4857419999998</v>
      </c>
      <c r="J22" s="8">
        <v>2735.4331739999998</v>
      </c>
      <c r="K22" s="8">
        <v>2886.1856726000001</v>
      </c>
      <c r="L22" s="8">
        <v>2797.1453915000002</v>
      </c>
    </row>
    <row r="23" spans="1:12" ht="13.9" x14ac:dyDescent="0.25">
      <c r="A23" s="3"/>
      <c r="B23" s="5" t="s">
        <v>11</v>
      </c>
      <c r="C23" s="5"/>
      <c r="D23" s="8">
        <v>291.09969100000001</v>
      </c>
      <c r="E23" s="8">
        <v>356.54089599999998</v>
      </c>
      <c r="F23" s="8">
        <v>406.64799599999998</v>
      </c>
      <c r="G23" s="8">
        <v>427.77218800000003</v>
      </c>
      <c r="H23" s="8">
        <v>409.70057600000001</v>
      </c>
      <c r="I23" s="8">
        <v>416.8</v>
      </c>
      <c r="J23" s="8">
        <v>409.25299999999999</v>
      </c>
      <c r="K23" s="8">
        <v>418.20559600000001</v>
      </c>
      <c r="L23" s="8">
        <v>390.27233480000001</v>
      </c>
    </row>
    <row r="24" spans="1:12" x14ac:dyDescent="0.2">
      <c r="A24" s="3"/>
      <c r="B24" s="5" t="s">
        <v>12</v>
      </c>
      <c r="C24" s="5"/>
      <c r="D24" s="8">
        <v>0</v>
      </c>
      <c r="E24" s="8">
        <v>0</v>
      </c>
      <c r="F24" s="8">
        <v>0.62459600000000004</v>
      </c>
      <c r="G24" s="8">
        <v>88.724999999999994</v>
      </c>
      <c r="H24" s="8">
        <v>76.710999999999999</v>
      </c>
      <c r="I24" s="8">
        <v>88.423901000000001</v>
      </c>
      <c r="J24" s="8">
        <v>82.342427000000001</v>
      </c>
      <c r="K24" s="8">
        <v>103.74018700000001</v>
      </c>
      <c r="L24" s="8">
        <v>91.121894999999995</v>
      </c>
    </row>
    <row r="25" spans="1:12" x14ac:dyDescent="0.2">
      <c r="A25" s="3"/>
      <c r="B25" s="9" t="s">
        <v>31</v>
      </c>
      <c r="C25" s="9"/>
      <c r="D25" s="10">
        <f>D8+D15</f>
        <v>48548.692805900006</v>
      </c>
      <c r="E25" s="10">
        <f t="shared" ref="E25:L25" si="3">E8+E15</f>
        <v>45208.235940999992</v>
      </c>
      <c r="F25" s="10">
        <f t="shared" si="3"/>
        <v>46673.670878999998</v>
      </c>
      <c r="G25" s="10">
        <f t="shared" si="3"/>
        <v>47478.265407000006</v>
      </c>
      <c r="H25" s="10">
        <f t="shared" si="3"/>
        <v>43816.750197300003</v>
      </c>
      <c r="I25" s="10">
        <f t="shared" si="3"/>
        <v>45303.931262600003</v>
      </c>
      <c r="J25" s="10">
        <f t="shared" si="3"/>
        <v>45454.017508600002</v>
      </c>
      <c r="K25" s="10">
        <f t="shared" si="3"/>
        <v>47146.9983249</v>
      </c>
      <c r="L25" s="10">
        <f t="shared" si="3"/>
        <v>44717.341749399995</v>
      </c>
    </row>
    <row r="26" spans="1:12" x14ac:dyDescent="0.2">
      <c r="A26" s="3"/>
      <c r="B26" s="21"/>
      <c r="C26" s="21"/>
      <c r="D26" s="22"/>
      <c r="E26" s="22"/>
      <c r="F26" s="22"/>
      <c r="G26" s="22"/>
      <c r="H26" s="22"/>
      <c r="I26" s="22"/>
    </row>
    <row r="27" spans="1:12" ht="13.9" x14ac:dyDescent="0.25">
      <c r="A27" s="3"/>
      <c r="B27" s="5" t="s">
        <v>34</v>
      </c>
      <c r="C27" s="5"/>
      <c r="D27" s="24">
        <f>D15/D25</f>
        <v>0.15506935921218232</v>
      </c>
      <c r="E27" s="24">
        <f t="shared" ref="E27:L27" si="4">E15/E25</f>
        <v>0.14857429829303415</v>
      </c>
      <c r="F27" s="24">
        <f t="shared" si="4"/>
        <v>0.15344765936810859</v>
      </c>
      <c r="G27" s="24">
        <f t="shared" si="4"/>
        <v>0.20982056267437385</v>
      </c>
      <c r="H27" s="24">
        <f t="shared" si="4"/>
        <v>0.21453687103840138</v>
      </c>
      <c r="I27" s="24">
        <f t="shared" si="4"/>
        <v>0.18406510847070867</v>
      </c>
      <c r="J27" s="24">
        <f t="shared" si="4"/>
        <v>0.17252768094077189</v>
      </c>
      <c r="K27" s="24">
        <f t="shared" si="4"/>
        <v>0.16348108044938506</v>
      </c>
      <c r="L27" s="24">
        <f t="shared" si="4"/>
        <v>0.20481803789517281</v>
      </c>
    </row>
    <row r="28" spans="1:12" s="19" customFormat="1" ht="13.9" x14ac:dyDescent="0.25">
      <c r="A28" s="20"/>
      <c r="B28" s="21"/>
      <c r="C28" s="21"/>
      <c r="D28" s="31"/>
      <c r="E28" s="31"/>
      <c r="F28" s="31"/>
      <c r="G28" s="31"/>
      <c r="H28" s="31"/>
      <c r="I28" s="31"/>
      <c r="J28" s="31"/>
      <c r="K28" s="31"/>
      <c r="L28" s="31"/>
    </row>
    <row r="29" spans="1:12" s="19" customFormat="1" ht="13.9" x14ac:dyDescent="0.25">
      <c r="A29" s="20"/>
      <c r="B29" s="9" t="s">
        <v>25</v>
      </c>
      <c r="C29" s="9"/>
      <c r="D29" s="10">
        <v>1857.9576159999999</v>
      </c>
      <c r="E29" s="10">
        <v>1734.1694803</v>
      </c>
      <c r="F29" s="10">
        <v>1750.3913299000001</v>
      </c>
      <c r="G29" s="10">
        <v>1739.2190186</v>
      </c>
      <c r="H29" s="10">
        <v>1589.5791495000001</v>
      </c>
      <c r="I29" s="10">
        <v>1696.7811766</v>
      </c>
      <c r="J29" s="10">
        <v>1711.9476491999999</v>
      </c>
      <c r="K29" s="10">
        <v>1804.8201818</v>
      </c>
      <c r="L29" s="10"/>
    </row>
    <row r="30" spans="1:12" s="19" customFormat="1" ht="13.9" x14ac:dyDescent="0.25">
      <c r="A30" s="20"/>
      <c r="B30" s="21"/>
      <c r="C30" s="21"/>
      <c r="D30" s="22"/>
      <c r="E30" s="22"/>
      <c r="F30" s="22"/>
      <c r="G30" s="22"/>
      <c r="H30" s="22"/>
      <c r="I30" s="22"/>
    </row>
    <row r="31" spans="1:12" s="19" customFormat="1" x14ac:dyDescent="0.2">
      <c r="A31" s="20"/>
      <c r="B31" s="9" t="s">
        <v>26</v>
      </c>
      <c r="C31" s="9"/>
      <c r="D31" s="10">
        <f>D25-D29</f>
        <v>46690.735189900006</v>
      </c>
      <c r="E31" s="10">
        <f t="shared" ref="E31:K31" si="5">E25-E29</f>
        <v>43474.066460699993</v>
      </c>
      <c r="F31" s="10">
        <f t="shared" si="5"/>
        <v>44923.2795491</v>
      </c>
      <c r="G31" s="10">
        <f t="shared" si="5"/>
        <v>45739.046388400006</v>
      </c>
      <c r="H31" s="10">
        <f t="shared" si="5"/>
        <v>42227.171047800002</v>
      </c>
      <c r="I31" s="10">
        <f t="shared" si="5"/>
        <v>43607.150086000001</v>
      </c>
      <c r="J31" s="10">
        <f t="shared" si="5"/>
        <v>43742.069859399999</v>
      </c>
      <c r="K31" s="10">
        <f t="shared" si="5"/>
        <v>45342.178143099998</v>
      </c>
      <c r="L31" s="10"/>
    </row>
    <row r="32" spans="1:12" s="19" customFormat="1" ht="13.9" x14ac:dyDescent="0.25">
      <c r="A32" s="20"/>
      <c r="B32" s="21"/>
      <c r="C32" s="21"/>
      <c r="D32" s="22"/>
      <c r="E32" s="22"/>
      <c r="F32" s="22"/>
      <c r="G32" s="22"/>
      <c r="H32" s="22"/>
      <c r="I32" s="22"/>
    </row>
    <row r="33" spans="1:12" s="19" customFormat="1" ht="13.9" x14ac:dyDescent="0.25">
      <c r="A33" s="20"/>
      <c r="B33" s="9" t="s">
        <v>27</v>
      </c>
      <c r="C33" s="9"/>
      <c r="D33" s="10">
        <v>494.13900000000001</v>
      </c>
      <c r="E33" s="10">
        <v>276.00599999999997</v>
      </c>
      <c r="F33" s="10">
        <v>381.44</v>
      </c>
      <c r="G33" s="10">
        <v>335.625</v>
      </c>
      <c r="H33" s="10">
        <v>361.55200000000002</v>
      </c>
      <c r="I33" s="10">
        <v>425.57499999999999</v>
      </c>
      <c r="J33" s="10">
        <v>297.3</v>
      </c>
      <c r="K33" s="10">
        <v>160</v>
      </c>
      <c r="L33" s="10"/>
    </row>
    <row r="34" spans="1:12" s="19" customFormat="1" ht="13.9" x14ac:dyDescent="0.25">
      <c r="A34" s="20"/>
      <c r="B34" s="21"/>
      <c r="C34" s="21"/>
      <c r="D34" s="22"/>
      <c r="E34" s="22"/>
      <c r="F34" s="22"/>
      <c r="G34" s="22"/>
      <c r="H34" s="22"/>
      <c r="I34" s="22"/>
    </row>
    <row r="35" spans="1:12" s="19" customFormat="1" x14ac:dyDescent="0.2">
      <c r="A35" s="20"/>
      <c r="B35" s="9" t="s">
        <v>28</v>
      </c>
      <c r="C35" s="9"/>
      <c r="D35" s="10">
        <f>D31-D33</f>
        <v>46196.596189900003</v>
      </c>
      <c r="E35" s="10">
        <f t="shared" ref="E35:K35" si="6">E31-E33</f>
        <v>43198.060460699991</v>
      </c>
      <c r="F35" s="10">
        <f t="shared" si="6"/>
        <v>44541.839549099997</v>
      </c>
      <c r="G35" s="10">
        <f t="shared" si="6"/>
        <v>45403.421388400006</v>
      </c>
      <c r="H35" s="10">
        <f t="shared" si="6"/>
        <v>41865.619047799999</v>
      </c>
      <c r="I35" s="10">
        <f t="shared" si="6"/>
        <v>43181.575086000004</v>
      </c>
      <c r="J35" s="10">
        <f t="shared" si="6"/>
        <v>43444.769859399996</v>
      </c>
      <c r="K35" s="10">
        <f t="shared" si="6"/>
        <v>45182.178143099998</v>
      </c>
      <c r="L35" s="10"/>
    </row>
    <row r="36" spans="1:12" s="19" customFormat="1" ht="13.9" x14ac:dyDescent="0.25">
      <c r="A36" s="20"/>
      <c r="B36" s="21"/>
      <c r="C36" s="21"/>
      <c r="D36" s="22"/>
      <c r="E36" s="22"/>
      <c r="F36" s="22"/>
      <c r="G36" s="22"/>
      <c r="H36" s="22"/>
      <c r="I36" s="22"/>
    </row>
    <row r="37" spans="1:12" s="19" customFormat="1" x14ac:dyDescent="0.2">
      <c r="A37" s="20"/>
      <c r="B37" s="9" t="s">
        <v>29</v>
      </c>
      <c r="C37" s="9"/>
      <c r="D37" s="10">
        <f>D40-D35</f>
        <v>4438.8032789599965</v>
      </c>
      <c r="E37" s="10">
        <f t="shared" ref="E37:I37" si="7">E40-E35</f>
        <v>5992.1247195400065</v>
      </c>
      <c r="F37" s="10">
        <f t="shared" si="7"/>
        <v>4099.197042040003</v>
      </c>
      <c r="G37" s="10">
        <f t="shared" si="7"/>
        <v>1745.1885920299974</v>
      </c>
      <c r="H37" s="10">
        <f t="shared" si="7"/>
        <v>4896.43452368</v>
      </c>
      <c r="I37" s="10">
        <f t="shared" si="7"/>
        <v>4815.4249218199984</v>
      </c>
      <c r="J37" s="10">
        <f t="shared" ref="J37:K37" si="8">J40-J35</f>
        <v>4654.983037900005</v>
      </c>
      <c r="K37" s="10">
        <f t="shared" si="8"/>
        <v>3768.9969496000049</v>
      </c>
      <c r="L37" s="10"/>
    </row>
    <row r="38" spans="1:12" s="19" customFormat="1" x14ac:dyDescent="0.2">
      <c r="A38" s="20"/>
      <c r="B38" s="5" t="s">
        <v>32</v>
      </c>
      <c r="C38" s="5"/>
      <c r="D38" s="24">
        <f>D37/D40</f>
        <v>8.7662057088930309E-2</v>
      </c>
      <c r="E38" s="24">
        <f t="shared" ref="E38:I38" si="9">E37/E40</f>
        <v>0.12181545358253866</v>
      </c>
      <c r="F38" s="24">
        <f t="shared" si="9"/>
        <v>8.42744589614004E-2</v>
      </c>
      <c r="G38" s="24">
        <f t="shared" si="9"/>
        <v>3.7014635060384042E-2</v>
      </c>
      <c r="H38" s="24">
        <f t="shared" si="9"/>
        <v>0.10470957004048935</v>
      </c>
      <c r="I38" s="24">
        <f t="shared" si="9"/>
        <v>0.10032762299800896</v>
      </c>
      <c r="J38" s="24">
        <f t="shared" ref="J38" si="10">J37/J40</f>
        <v>9.6777691308291627E-2</v>
      </c>
      <c r="K38" s="24">
        <f t="shared" ref="K38" si="11">K37/K40</f>
        <v>7.6995024990974492E-2</v>
      </c>
      <c r="L38" s="24"/>
    </row>
    <row r="39" spans="1:12" s="19" customFormat="1" ht="13.9" x14ac:dyDescent="0.25">
      <c r="A39" s="20"/>
      <c r="B39" s="21"/>
      <c r="C39" s="21"/>
      <c r="D39" s="22"/>
      <c r="E39" s="22"/>
      <c r="F39" s="22"/>
      <c r="G39" s="22"/>
      <c r="H39" s="22"/>
      <c r="I39" s="22"/>
    </row>
    <row r="40" spans="1:12" s="19" customFormat="1" ht="13.9" x14ac:dyDescent="0.25">
      <c r="A40" s="20"/>
      <c r="B40" s="23" t="s">
        <v>35</v>
      </c>
      <c r="C40" s="23"/>
      <c r="D40" s="10">
        <v>50635.39946886</v>
      </c>
      <c r="E40" s="10">
        <v>49190.185180239998</v>
      </c>
      <c r="F40" s="10">
        <v>48641.03659114</v>
      </c>
      <c r="G40" s="10">
        <v>47148.609980430003</v>
      </c>
      <c r="H40" s="10">
        <v>46762.053571479999</v>
      </c>
      <c r="I40" s="10">
        <v>47997.000007820003</v>
      </c>
      <c r="J40" s="10">
        <v>48099.752897300001</v>
      </c>
      <c r="K40" s="10">
        <v>48951.175092700003</v>
      </c>
      <c r="L40" s="10">
        <v>47847.821121180001</v>
      </c>
    </row>
    <row r="41" spans="1:12" ht="13.9" x14ac:dyDescent="0.25">
      <c r="A41" s="3"/>
      <c r="B41" s="21"/>
      <c r="C41" s="3"/>
      <c r="D41" s="4"/>
      <c r="E41" s="4"/>
      <c r="F41" s="4"/>
      <c r="G41" s="3"/>
    </row>
    <row r="42" spans="1:12" s="11" customFormat="1" ht="21.75" customHeight="1" x14ac:dyDescent="0.2">
      <c r="A42" s="15"/>
      <c r="B42" s="35" t="s">
        <v>38</v>
      </c>
      <c r="C42" s="35"/>
      <c r="D42" s="35"/>
      <c r="E42" s="35"/>
      <c r="F42" s="35"/>
      <c r="G42" s="35"/>
      <c r="H42" s="35"/>
      <c r="I42" s="36"/>
      <c r="J42" s="36"/>
      <c r="K42" s="36"/>
      <c r="L42" s="36"/>
    </row>
    <row r="43" spans="1:12" s="11" customFormat="1" ht="13.9" x14ac:dyDescent="0.25">
      <c r="A43" s="15"/>
      <c r="B43" s="15"/>
      <c r="C43" s="15"/>
      <c r="D43" s="16"/>
      <c r="E43" s="16"/>
      <c r="F43" s="16"/>
      <c r="G43" s="17"/>
      <c r="H43" s="15"/>
      <c r="I43" s="13"/>
      <c r="J43" s="14"/>
    </row>
    <row r="44" spans="1:12" ht="38.25" customHeight="1" x14ac:dyDescent="0.25">
      <c r="A44" s="33" t="s">
        <v>22</v>
      </c>
      <c r="B44" s="34"/>
      <c r="C44" s="34"/>
      <c r="D44" s="34"/>
      <c r="E44" s="34"/>
      <c r="F44" s="34"/>
      <c r="G44" s="3"/>
      <c r="I44" s="28"/>
      <c r="J44" s="28"/>
      <c r="K44" s="28"/>
    </row>
    <row r="45" spans="1:12" x14ac:dyDescent="0.2">
      <c r="A45" s="3"/>
      <c r="B45" s="3"/>
      <c r="C45" s="3"/>
      <c r="D45" s="3"/>
      <c r="E45" s="3"/>
      <c r="F45" s="3"/>
      <c r="G45" s="3"/>
    </row>
    <row r="46" spans="1:12" x14ac:dyDescent="0.2">
      <c r="A46" s="3"/>
      <c r="B46" s="3"/>
      <c r="C46" s="3"/>
      <c r="D46" s="3"/>
      <c r="E46" s="3"/>
      <c r="F46" s="3"/>
    </row>
    <row r="49" spans="4:11" x14ac:dyDescent="0.2">
      <c r="D49" s="29"/>
      <c r="E49" s="29"/>
      <c r="F49" s="29"/>
      <c r="G49" s="29"/>
      <c r="H49" s="29"/>
      <c r="I49" s="29"/>
      <c r="J49" s="30"/>
      <c r="K49" s="30"/>
    </row>
  </sheetData>
  <mergeCells count="3">
    <mergeCell ref="A44:F44"/>
    <mergeCell ref="B7:C7"/>
    <mergeCell ref="B42:L42"/>
  </mergeCells>
  <printOptions verticalCentered="1"/>
  <pageMargins left="0.70866141732283472" right="0.70866141732283472" top="0.35433070866141736" bottom="0.35433070866141736" header="0.31496062992125984" footer="0.31496062992125984"/>
  <pageSetup paperSize="9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2</vt:i4>
      </vt:variant>
      <vt:variant>
        <vt:lpstr>Intervals amb nom</vt:lpstr>
      </vt:variant>
      <vt:variant>
        <vt:i4>2</vt:i4>
      </vt:variant>
    </vt:vector>
  </HeadingPairs>
  <TitlesOfParts>
    <vt:vector size="4" baseType="lpstr">
      <vt:lpstr>Potència</vt:lpstr>
      <vt:lpstr>Producció</vt:lpstr>
      <vt:lpstr>Potència!Àrea_d'impressió</vt:lpstr>
      <vt:lpstr>Producció!Àrea_d'impressió</vt:lpstr>
    </vt:vector>
  </TitlesOfParts>
  <Company>ICE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Villar Hernandez</dc:creator>
  <cp:lastModifiedBy>Martínez López, Cèsar</cp:lastModifiedBy>
  <cp:lastPrinted>2016-04-29T13:24:12Z</cp:lastPrinted>
  <dcterms:created xsi:type="dcterms:W3CDTF">2014-03-20T09:40:26Z</dcterms:created>
  <dcterms:modified xsi:type="dcterms:W3CDTF">2019-06-04T11:07:28Z</dcterms:modified>
</cp:coreProperties>
</file>