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AquestLlibreDeTreball" defaultThemeVersion="124226"/>
  <bookViews>
    <workbookView xWindow="240" yWindow="90" windowWidth="11355" windowHeight="5385" tabRatio="393"/>
  </bookViews>
  <sheets>
    <sheet name="Índex" sheetId="9" r:id="rId1"/>
    <sheet name="Pàg.1" sheetId="2" r:id="rId2"/>
    <sheet name="Pàg.2" sheetId="6" r:id="rId3"/>
    <sheet name="Pàg.3" sheetId="7" r:id="rId4"/>
    <sheet name="Pàg.4" sheetId="8" r:id="rId5"/>
    <sheet name="Pàg.5" sheetId="10" r:id="rId6"/>
  </sheets>
  <definedNames>
    <definedName name="_1Àrea_d_impressió" localSheetId="1">Pàg.1!$B$1:$F$27</definedName>
    <definedName name="_1Àrea_d_impressió" localSheetId="4">Pàg.4!$B$1:$F$14</definedName>
    <definedName name="_1Àrea_d_impressió" localSheetId="5">Pàg.5!$B$1:$B$9</definedName>
    <definedName name="_2Àrea_d_impressió" localSheetId="2">Pàg.2!$B$1:$I$36</definedName>
    <definedName name="_3Àrea_d_impressió" localSheetId="3">Pàg.3!$B$1:$I$23</definedName>
  </definedNames>
  <calcPr calcId="145621"/>
</workbook>
</file>

<file path=xl/calcChain.xml><?xml version="1.0" encoding="utf-8"?>
<calcChain xmlns="http://schemas.openxmlformats.org/spreadsheetml/2006/main">
  <c r="K33" i="2" l="1"/>
  <c r="J33" i="2"/>
  <c r="K32" i="2"/>
  <c r="J32" i="2"/>
  <c r="K31" i="2"/>
  <c r="J31" i="2"/>
  <c r="K30" i="2"/>
  <c r="J30" i="2"/>
  <c r="K29" i="2"/>
  <c r="J29" i="2"/>
  <c r="K28" i="2"/>
  <c r="J28" i="2"/>
  <c r="I33" i="2"/>
  <c r="I32" i="2"/>
  <c r="I31" i="2"/>
  <c r="I30" i="2"/>
  <c r="I29" i="2"/>
  <c r="I28" i="2"/>
  <c r="J5" i="2" l="1"/>
  <c r="K5" i="2"/>
  <c r="K12" i="2" l="1"/>
  <c r="K11" i="2"/>
  <c r="K10" i="2"/>
  <c r="K9" i="2"/>
  <c r="K7" i="2"/>
  <c r="K6" i="2"/>
  <c r="K39" i="2"/>
  <c r="K38" i="2"/>
  <c r="K37" i="2"/>
  <c r="K36" i="2"/>
  <c r="K35" i="2"/>
  <c r="K34" i="2"/>
  <c r="K14" i="2"/>
  <c r="K5" i="8" l="1"/>
  <c r="K9" i="8" l="1"/>
  <c r="I22" i="6" l="1"/>
  <c r="K10" i="10" l="1"/>
  <c r="C34" i="2" l="1"/>
  <c r="D34" i="2"/>
  <c r="E34" i="2"/>
  <c r="F34" i="2"/>
  <c r="G34" i="2"/>
  <c r="H34" i="2"/>
  <c r="I34" i="2"/>
  <c r="C35" i="2"/>
  <c r="D35" i="2"/>
  <c r="E35" i="2"/>
  <c r="F35" i="2"/>
  <c r="G35" i="2"/>
  <c r="H35" i="2"/>
  <c r="I35" i="2"/>
  <c r="C36" i="2"/>
  <c r="D36" i="2"/>
  <c r="E36" i="2"/>
  <c r="F36" i="2"/>
  <c r="G36" i="2"/>
  <c r="H36" i="2"/>
  <c r="I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J10" i="10"/>
  <c r="I27" i="6" l="1"/>
  <c r="I14" i="2" l="1"/>
  <c r="C13" i="9"/>
  <c r="J9" i="8"/>
  <c r="J5" i="8"/>
  <c r="C12" i="9"/>
  <c r="C11" i="9"/>
  <c r="C10" i="9"/>
  <c r="C9" i="9"/>
  <c r="H33" i="2" l="1"/>
  <c r="G33" i="2"/>
  <c r="F33" i="2"/>
  <c r="E33" i="2"/>
  <c r="D33" i="2"/>
  <c r="C33" i="2"/>
  <c r="H32" i="2"/>
  <c r="G32" i="2"/>
  <c r="F32" i="2"/>
  <c r="E32" i="2"/>
  <c r="D32" i="2"/>
  <c r="C32" i="2"/>
  <c r="H31" i="2"/>
  <c r="G31" i="2"/>
  <c r="F31" i="2"/>
  <c r="E31" i="2"/>
  <c r="D31" i="2"/>
  <c r="C31" i="2"/>
  <c r="H30" i="2"/>
  <c r="G30" i="2"/>
  <c r="F30" i="2"/>
  <c r="E30" i="2"/>
  <c r="D30" i="2"/>
  <c r="C30" i="2"/>
  <c r="H29" i="2"/>
  <c r="G29" i="2"/>
  <c r="F29" i="2"/>
  <c r="E29" i="2"/>
  <c r="D29" i="2"/>
  <c r="C29" i="2"/>
  <c r="G28" i="2"/>
  <c r="F28" i="2"/>
  <c r="E28" i="2"/>
  <c r="D28" i="2"/>
  <c r="C28" i="2"/>
  <c r="I9" i="8"/>
  <c r="I5" i="8"/>
  <c r="H5" i="8"/>
  <c r="H18" i="6" l="1"/>
  <c r="H28" i="6"/>
  <c r="I5" i="2"/>
  <c r="G28" i="6"/>
  <c r="F28" i="6"/>
  <c r="E28" i="6"/>
  <c r="D28" i="6"/>
  <c r="C28" i="6"/>
  <c r="G18" i="6"/>
  <c r="F18" i="6"/>
  <c r="E18" i="6"/>
  <c r="D18" i="6"/>
  <c r="C18" i="6"/>
  <c r="I24" i="2"/>
  <c r="I14" i="7" l="1"/>
  <c r="I8" i="6"/>
  <c r="G5" i="2" l="1"/>
  <c r="F5" i="2"/>
  <c r="E5" i="2"/>
  <c r="D5" i="2"/>
  <c r="C5" i="2"/>
  <c r="H5" i="2"/>
  <c r="H14" i="2" l="1"/>
  <c r="H24" i="2"/>
  <c r="I33" i="6" l="1"/>
  <c r="I34" i="6"/>
  <c r="I9" i="7" l="1"/>
  <c r="I10" i="7"/>
  <c r="I11" i="7"/>
  <c r="I12" i="7"/>
  <c r="I13" i="7"/>
  <c r="I15" i="7"/>
  <c r="I16" i="7"/>
  <c r="I17" i="7"/>
  <c r="I18" i="7"/>
  <c r="I19" i="7"/>
  <c r="I20" i="7"/>
  <c r="H9" i="6"/>
  <c r="H35" i="6" s="1"/>
  <c r="G24" i="2"/>
  <c r="G14" i="2"/>
  <c r="G20" i="2" s="1"/>
  <c r="E14" i="2"/>
  <c r="E20" i="2" s="1"/>
  <c r="I32" i="6"/>
  <c r="I31" i="6"/>
  <c r="I30" i="6"/>
  <c r="I29" i="6"/>
  <c r="I26" i="6"/>
  <c r="I25" i="6"/>
  <c r="I24" i="6"/>
  <c r="I23" i="6"/>
  <c r="I21" i="6"/>
  <c r="I20" i="6"/>
  <c r="I19" i="6"/>
  <c r="I17" i="6"/>
  <c r="I16" i="6"/>
  <c r="I15" i="6"/>
  <c r="I14" i="6"/>
  <c r="I13" i="6"/>
  <c r="I12" i="6"/>
  <c r="I11" i="6"/>
  <c r="I10" i="6"/>
  <c r="H21" i="7"/>
  <c r="I8" i="7"/>
  <c r="F14" i="2"/>
  <c r="F20" i="2" s="1"/>
  <c r="D14" i="2"/>
  <c r="D20" i="2" s="1"/>
  <c r="C14" i="2"/>
  <c r="C20" i="2" s="1"/>
  <c r="F24" i="2"/>
  <c r="E24" i="2"/>
  <c r="D24" i="2"/>
  <c r="C24" i="2"/>
  <c r="G21" i="7"/>
  <c r="F21" i="7"/>
  <c r="E21" i="7"/>
  <c r="D21" i="7"/>
  <c r="C21" i="7"/>
  <c r="D9" i="6"/>
  <c r="D35" i="6" s="1"/>
  <c r="E9" i="6"/>
  <c r="E35" i="6" s="1"/>
  <c r="F9" i="6"/>
  <c r="F35" i="6" s="1"/>
  <c r="G9" i="6"/>
  <c r="G35" i="6" s="1"/>
  <c r="C9" i="6"/>
  <c r="C35" i="6" s="1"/>
  <c r="I18" i="6" l="1"/>
  <c r="I28" i="6"/>
  <c r="I9" i="6"/>
  <c r="I21" i="7"/>
  <c r="H20" i="2"/>
  <c r="I35" i="6" l="1"/>
  <c r="H9" i="8"/>
  <c r="H28" i="2" s="1"/>
</calcChain>
</file>

<file path=xl/sharedStrings.xml><?xml version="1.0" encoding="utf-8"?>
<sst xmlns="http://schemas.openxmlformats.org/spreadsheetml/2006/main" count="237" uniqueCount="95">
  <si>
    <t>Catalunya</t>
  </si>
  <si>
    <t>Associacions</t>
  </si>
  <si>
    <t>Fundacions</t>
  </si>
  <si>
    <t>Resolucions de recursos governatius</t>
  </si>
  <si>
    <t>Barcelona</t>
  </si>
  <si>
    <t>Girona</t>
  </si>
  <si>
    <t>Lleida</t>
  </si>
  <si>
    <t>Tarragona</t>
  </si>
  <si>
    <t>Terres de l'Ebre</t>
  </si>
  <si>
    <t>Total</t>
  </si>
  <si>
    <t>Assistència social</t>
  </si>
  <si>
    <t>Cultura</t>
  </si>
  <si>
    <t>Ensenyament, formació i investigació</t>
  </si>
  <si>
    <t>Foment i defensa dels drets civics, socials i de la persona</t>
  </si>
  <si>
    <t>Interessos de sectors econòmics, geogràfics o professionals</t>
  </si>
  <si>
    <t>Ordenació de l'espai, ecologia i habitatge</t>
  </si>
  <si>
    <t>Salut</t>
  </si>
  <si>
    <t>Sense classificar</t>
  </si>
  <si>
    <t>Federacions</t>
  </si>
  <si>
    <t>Assistencial</t>
  </si>
  <si>
    <t>Cultural</t>
  </si>
  <si>
    <t>Docent</t>
  </si>
  <si>
    <t>Fins científics</t>
  </si>
  <si>
    <t>Inscripció</t>
  </si>
  <si>
    <t>Certificació</t>
  </si>
  <si>
    <t>Objecte</t>
  </si>
  <si>
    <t>Acadèmies</t>
  </si>
  <si>
    <t>Col·legis professionals</t>
  </si>
  <si>
    <t>Adaptació a la llei</t>
  </si>
  <si>
    <t>Modificació d'estatuts</t>
  </si>
  <si>
    <t>Modificació d'òrgans de govern</t>
  </si>
  <si>
    <t>Dissolució</t>
  </si>
  <si>
    <t>Presentació de comptes</t>
  </si>
  <si>
    <t>Declaració d'utilitat pública</t>
  </si>
  <si>
    <t xml:space="preserve">Declaració responsable acte disposició </t>
  </si>
  <si>
    <t xml:space="preserve">Declaració responsable operacions </t>
  </si>
  <si>
    <t xml:space="preserve">Declaració responsable relacions lab. </t>
  </si>
  <si>
    <t>Associacions i Federacions</t>
  </si>
  <si>
    <t>Total de sol·licituds presentades</t>
  </si>
  <si>
    <t>Resta de tràmits</t>
  </si>
  <si>
    <t>Consells de col·legis professionals</t>
  </si>
  <si>
    <t>Entitats jurídiques inscrites</t>
  </si>
  <si>
    <t>Places vacants de notaris/es a Catalunya convocades a concurs</t>
  </si>
  <si>
    <t>Places vacants de registradors/esa Catalunya convocades a concurs</t>
  </si>
  <si>
    <t>Sol·licituds d'inscripcions registrals</t>
  </si>
  <si>
    <t>Sol·licituds que no comporten inscripció registral</t>
  </si>
  <si>
    <t>Sol·licituds presentades a la DG Dret i d'Entitats Jurídiques</t>
  </si>
  <si>
    <t>Sol·licituds via telemàtica</t>
  </si>
  <si>
    <t>Sol·licituds suport paper</t>
  </si>
  <si>
    <t>Sol·licituds de certificació per a nomenaments tutelars no testamentaris</t>
  </si>
  <si>
    <t>Places vacants convocades a concurs</t>
  </si>
  <si>
    <t>Àmbit tot Catalunya</t>
  </si>
  <si>
    <t>Total entitats jurídiques inscrites</t>
  </si>
  <si>
    <t>Per tipus d'acte administratiu</t>
  </si>
  <si>
    <t>Per tipus de canal d'entrada</t>
  </si>
  <si>
    <t>Inscripcions per a nomenaments tutelars no testamentaris</t>
  </si>
  <si>
    <t>Tràmits vinculats al registre de nomentaments tutelars no testamentaris</t>
  </si>
  <si>
    <t>Altres perso-nes fís. i jur.</t>
  </si>
  <si>
    <t>Associacions i Federacions declarades d'utilitat pública</t>
  </si>
  <si>
    <t>Entitats religioses</t>
  </si>
  <si>
    <t>Cens d'entitats vinculades a partits polítics</t>
  </si>
  <si>
    <t>-</t>
  </si>
  <si>
    <t>n.d.</t>
  </si>
  <si>
    <t>Fusió</t>
  </si>
  <si>
    <t>Registre de grups d'interès</t>
  </si>
  <si>
    <t>Pendent inscripció</t>
  </si>
  <si>
    <t>Baixa sense inscripció</t>
  </si>
  <si>
    <t>Categoria I: Sector de serveis de consultoria i assessorament</t>
  </si>
  <si>
    <t>Categoria II: Sector empresarial i de base associativa</t>
  </si>
  <si>
    <t>Categoria III: Organitzacions no governamentals</t>
  </si>
  <si>
    <t>Categoria IV: Sector científic i d'investigació</t>
  </si>
  <si>
    <t>Categoria V: Oficines, xarxes i associacions que representen esglésies i comunitats religioses</t>
  </si>
  <si>
    <t>Entitats sol·licitants d'inscripció al registre</t>
  </si>
  <si>
    <t>Inscrites</t>
  </si>
  <si>
    <t>Entitats inscrites al registre per catergories</t>
  </si>
  <si>
    <t>Índex de contingut de les estadístiques en matèria de</t>
  </si>
  <si>
    <t>Pàg.</t>
  </si>
  <si>
    <t>Conjunt de dades</t>
  </si>
  <si>
    <t>Àmbit
territorial</t>
  </si>
  <si>
    <t>Període 
disponible</t>
  </si>
  <si>
    <t>URL:</t>
  </si>
  <si>
    <t>http://justicia.gencat.cat/ca/departament/Estadistiques</t>
  </si>
  <si>
    <t>Dret, entitats jurídiques, grups d'interès i parelles estables</t>
  </si>
  <si>
    <t>Registre de parelles estables</t>
  </si>
  <si>
    <t>Sol·licituds d'entitats jurídiques</t>
  </si>
  <si>
    <t>Demarcació</t>
  </si>
  <si>
    <t>Registre d'entitats jurídiques</t>
  </si>
  <si>
    <t>Indicadors principals de la DGDEJ</t>
  </si>
  <si>
    <t>Principals tràmits sol·licitats segons l'objecte i la tipologia d'entitat l'any 2018</t>
  </si>
  <si>
    <t>Distribució d'entitats inscrites per activitat i demarcació territorial l'últim dia de l'any 2018</t>
  </si>
  <si>
    <t>2010 - 2018</t>
  </si>
  <si>
    <t>2018</t>
  </si>
  <si>
    <t>Registre creat i implementat a l'octubre de l'any 2015.</t>
  </si>
  <si>
    <t>Registre creat i implementat a l'abril de l'any 2017.</t>
  </si>
  <si>
    <t>Sol·licituds al Registre de parelles estables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</si>
</sst>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1" fillId="0" borderId="0"/>
    <xf numFmtId="0" fontId="11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5" xfId="0" applyFont="1" applyFill="1" applyBorder="1" applyAlignment="1">
      <alignment horizontal="left" indent="1"/>
    </xf>
    <xf numFmtId="3" fontId="4" fillId="0" borderId="5" xfId="0" applyNumberFormat="1" applyFont="1" applyFill="1" applyBorder="1"/>
    <xf numFmtId="0" fontId="4" fillId="0" borderId="3" xfId="0" applyFont="1" applyFill="1" applyBorder="1" applyAlignment="1">
      <alignment horizontal="left" indent="1"/>
    </xf>
    <xf numFmtId="3" fontId="4" fillId="0" borderId="3" xfId="0" applyNumberFormat="1" applyFont="1" applyFill="1" applyBorder="1"/>
    <xf numFmtId="0" fontId="6" fillId="0" borderId="4" xfId="0" applyFont="1" applyFill="1" applyBorder="1"/>
    <xf numFmtId="3" fontId="6" fillId="0" borderId="4" xfId="0" applyNumberFormat="1" applyFont="1" applyFill="1" applyBorder="1"/>
    <xf numFmtId="0" fontId="4" fillId="0" borderId="2" xfId="0" applyFont="1" applyFill="1" applyBorder="1" applyAlignment="1">
      <alignment horizontal="left" indent="1"/>
    </xf>
    <xf numFmtId="3" fontId="6" fillId="0" borderId="2" xfId="0" applyNumberFormat="1" applyFont="1" applyFill="1" applyBorder="1"/>
    <xf numFmtId="0" fontId="4" fillId="0" borderId="2" xfId="0" applyFont="1" applyFill="1" applyBorder="1" applyAlignment="1">
      <alignment horizontal="left" indent="2"/>
    </xf>
    <xf numFmtId="3" fontId="4" fillId="0" borderId="2" xfId="0" applyNumberFormat="1" applyFont="1" applyFill="1" applyBorder="1"/>
    <xf numFmtId="0" fontId="4" fillId="0" borderId="3" xfId="0" applyFont="1" applyFill="1" applyBorder="1" applyAlignment="1">
      <alignment horizontal="left" indent="2"/>
    </xf>
    <xf numFmtId="0" fontId="4" fillId="0" borderId="4" xfId="0" applyFont="1" applyFill="1" applyBorder="1"/>
    <xf numFmtId="0" fontId="6" fillId="0" borderId="6" xfId="0" applyFont="1" applyFill="1" applyBorder="1"/>
    <xf numFmtId="3" fontId="6" fillId="0" borderId="6" xfId="0" applyNumberFormat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3" fontId="6" fillId="0" borderId="4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left" indent="1"/>
    </xf>
    <xf numFmtId="3" fontId="4" fillId="0" borderId="2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left" indent="1"/>
    </xf>
    <xf numFmtId="3" fontId="4" fillId="0" borderId="3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left"/>
    </xf>
    <xf numFmtId="3" fontId="6" fillId="0" borderId="3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left"/>
    </xf>
    <xf numFmtId="0" fontId="6" fillId="0" borderId="0" xfId="0" applyFont="1" applyFill="1"/>
    <xf numFmtId="0" fontId="4" fillId="0" borderId="4" xfId="0" applyFont="1" applyFill="1" applyBorder="1" applyAlignment="1">
      <alignment horizontal="left" indent="1"/>
    </xf>
    <xf numFmtId="3" fontId="4" fillId="0" borderId="5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0" fontId="4" fillId="0" borderId="0" xfId="0" applyFont="1" applyFill="1"/>
    <xf numFmtId="0" fontId="7" fillId="0" borderId="0" xfId="0" applyFont="1" applyFill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8" fillId="2" borderId="0" xfId="3" applyFont="1" applyFill="1"/>
    <xf numFmtId="0" fontId="9" fillId="2" borderId="0" xfId="3" applyFont="1" applyFill="1"/>
    <xf numFmtId="0" fontId="1" fillId="0" borderId="0" xfId="3" applyFont="1"/>
    <xf numFmtId="0" fontId="5" fillId="3" borderId="7" xfId="1" applyFont="1" applyFill="1" applyBorder="1" applyAlignment="1"/>
    <xf numFmtId="0" fontId="5" fillId="3" borderId="7" xfId="1" applyFont="1" applyFill="1" applyBorder="1" applyAlignment="1">
      <alignment wrapText="1"/>
    </xf>
    <xf numFmtId="0" fontId="1" fillId="0" borderId="2" xfId="3" applyFont="1" applyBorder="1" applyAlignment="1">
      <alignment horizontal="right" indent="3"/>
    </xf>
    <xf numFmtId="0" fontId="1" fillId="0" borderId="2" xfId="3" applyFont="1" applyBorder="1"/>
    <xf numFmtId="0" fontId="11" fillId="0" borderId="0" xfId="4"/>
    <xf numFmtId="0" fontId="10" fillId="2" borderId="0" xfId="0" applyFont="1" applyFill="1"/>
    <xf numFmtId="0" fontId="6" fillId="0" borderId="0" xfId="1" applyFont="1" applyFill="1" applyAlignment="1"/>
    <xf numFmtId="0" fontId="6" fillId="0" borderId="0" xfId="0" applyFont="1" applyFill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1" fillId="0" borderId="2" xfId="3" quotePrefix="1" applyFont="1" applyBorder="1"/>
    <xf numFmtId="0" fontId="12" fillId="0" borderId="0" xfId="1" applyFont="1" applyFill="1"/>
    <xf numFmtId="0" fontId="4" fillId="0" borderId="0" xfId="1" applyFont="1" applyFill="1"/>
    <xf numFmtId="3" fontId="4" fillId="0" borderId="0" xfId="0" applyNumberFormat="1" applyFont="1" applyFill="1"/>
    <xf numFmtId="0" fontId="4" fillId="0" borderId="0" xfId="0" applyFont="1" applyFill="1" applyAlignment="1">
      <alignment horizontal="center"/>
    </xf>
    <xf numFmtId="3" fontId="4" fillId="0" borderId="4" xfId="0" applyNumberFormat="1" applyFont="1" applyFill="1" applyBorder="1" applyAlignment="1">
      <alignment horizontal="right"/>
    </xf>
  </cellXfs>
  <cellStyles count="5">
    <cellStyle name="Enllaç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2</xdr:col>
          <xdr:colOff>2085975</xdr:colOff>
          <xdr:row>3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E16"/>
  <sheetViews>
    <sheetView showGridLines="0" tabSelected="1" workbookViewId="0">
      <selection activeCell="A32" sqref="A32"/>
    </sheetView>
  </sheetViews>
  <sheetFormatPr defaultColWidth="9.140625" defaultRowHeight="15" x14ac:dyDescent="0.25"/>
  <cols>
    <col min="1" max="1" width="4.7109375" style="37" customWidth="1"/>
    <col min="2" max="2" width="9.140625" style="37"/>
    <col min="3" max="3" width="60.7109375" style="37" customWidth="1"/>
    <col min="4" max="4" width="12.7109375" style="37" customWidth="1"/>
    <col min="5" max="5" width="20.7109375" style="37" customWidth="1"/>
    <col min="6" max="16384" width="9.140625" style="37"/>
  </cols>
  <sheetData>
    <row r="5" spans="2:5" x14ac:dyDescent="0.25">
      <c r="B5" s="35" t="s">
        <v>75</v>
      </c>
      <c r="C5" s="36"/>
      <c r="D5" s="36"/>
      <c r="E5" s="36"/>
    </row>
    <row r="6" spans="2:5" ht="17.25" x14ac:dyDescent="0.3">
      <c r="B6" s="43" t="s">
        <v>82</v>
      </c>
      <c r="C6" s="36"/>
      <c r="D6" s="36"/>
      <c r="E6" s="36"/>
    </row>
    <row r="8" spans="2:5" ht="30" x14ac:dyDescent="0.25">
      <c r="B8" s="38" t="s">
        <v>76</v>
      </c>
      <c r="C8" s="38" t="s">
        <v>77</v>
      </c>
      <c r="D8" s="39" t="s">
        <v>78</v>
      </c>
      <c r="E8" s="39" t="s">
        <v>79</v>
      </c>
    </row>
    <row r="9" spans="2:5" x14ac:dyDescent="0.25">
      <c r="B9" s="40">
        <v>1</v>
      </c>
      <c r="C9" s="41" t="str">
        <f>Pàg.1!B2</f>
        <v>Indicadors principals de la DGDEJ</v>
      </c>
      <c r="D9" s="41" t="s">
        <v>0</v>
      </c>
      <c r="E9" s="41" t="s">
        <v>90</v>
      </c>
    </row>
    <row r="10" spans="2:5" x14ac:dyDescent="0.25">
      <c r="B10" s="40">
        <v>2</v>
      </c>
      <c r="C10" s="41" t="str">
        <f>Pàg.2!B2</f>
        <v>Registre d'entitats jurídiques</v>
      </c>
      <c r="D10" s="41" t="s">
        <v>85</v>
      </c>
      <c r="E10" s="47" t="s">
        <v>91</v>
      </c>
    </row>
    <row r="11" spans="2:5" x14ac:dyDescent="0.25">
      <c r="B11" s="40">
        <v>3</v>
      </c>
      <c r="C11" s="41" t="str">
        <f>Pàg.3!B2</f>
        <v>Sol·licituds d'entitats jurídiques</v>
      </c>
      <c r="D11" s="41" t="s">
        <v>0</v>
      </c>
      <c r="E11" s="47" t="s">
        <v>91</v>
      </c>
    </row>
    <row r="12" spans="2:5" x14ac:dyDescent="0.25">
      <c r="B12" s="40">
        <v>4</v>
      </c>
      <c r="C12" s="41" t="str">
        <f>Pàg.4!B2</f>
        <v>Registre de grups d'interès</v>
      </c>
      <c r="D12" s="41" t="s">
        <v>0</v>
      </c>
      <c r="E12" s="41" t="s">
        <v>90</v>
      </c>
    </row>
    <row r="13" spans="2:5" x14ac:dyDescent="0.25">
      <c r="B13" s="40">
        <v>5</v>
      </c>
      <c r="C13" s="41" t="str">
        <f>Pàg.5!B2</f>
        <v>Registre de parelles estables</v>
      </c>
      <c r="D13" s="41" t="s">
        <v>0</v>
      </c>
      <c r="E13" s="41" t="s">
        <v>90</v>
      </c>
    </row>
    <row r="16" spans="2:5" x14ac:dyDescent="0.25">
      <c r="B16" s="37" t="s">
        <v>80</v>
      </c>
      <c r="C16" s="42" t="s">
        <v>81</v>
      </c>
    </row>
  </sheetData>
  <hyperlinks>
    <hyperlink ref="C16" r:id="rId1"/>
  </hyperlinks>
  <pageMargins left="0.7" right="0.7" top="0.75" bottom="0.75" header="0.3" footer="0.3"/>
  <pageSetup paperSize="9" orientation="landscape" r:id="rId2"/>
  <ignoredErrors>
    <ignoredError sqref="E10:E11" numberStoredAsText="1"/>
  </ignoredErrors>
  <drawing r:id="rId3"/>
  <legacyDrawing r:id="rId4"/>
  <oleObjects>
    <mc:AlternateContent xmlns:mc="http://schemas.openxmlformats.org/markup-compatibility/2006">
      <mc:Choice Requires="x14">
        <oleObject progId="Word.Picture.8" shapeId="2049" r:id="rId5">
          <objectPr defaultSize="0" r:id="rId6">
            <anchor moveWithCells="1" sizeWithCells="1">
              <from>
                <xdr:col>0</xdr:col>
                <xdr:colOff>19050</xdr:colOff>
                <xdr:row>0</xdr:row>
                <xdr:rowOff>9525</xdr:rowOff>
              </from>
              <to>
                <xdr:col>2</xdr:col>
                <xdr:colOff>2085975</xdr:colOff>
                <xdr:row>3</xdr:row>
                <xdr:rowOff>171450</xdr:rowOff>
              </to>
            </anchor>
          </objectPr>
        </oleObject>
      </mc:Choice>
      <mc:Fallback>
        <oleObject progId="Word.Picture.8" shapeId="204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B2:K39"/>
  <sheetViews>
    <sheetView zoomScaleNormal="100" workbookViewId="0"/>
  </sheetViews>
  <sheetFormatPr defaultColWidth="9.140625" defaultRowHeight="15" x14ac:dyDescent="0.25"/>
  <cols>
    <col min="1" max="1" width="9.140625" style="31"/>
    <col min="2" max="2" width="60.7109375" style="31" customWidth="1"/>
    <col min="3" max="11" width="11.7109375" style="31" customWidth="1"/>
    <col min="12" max="16384" width="9.140625" style="31"/>
  </cols>
  <sheetData>
    <row r="2" spans="2:11" ht="17.25" x14ac:dyDescent="0.3">
      <c r="B2" s="32" t="s">
        <v>87</v>
      </c>
    </row>
    <row r="4" spans="2:11" ht="15.75" thickBot="1" x14ac:dyDescent="0.3">
      <c r="B4" s="33"/>
      <c r="C4" s="34">
        <v>2010</v>
      </c>
      <c r="D4" s="34">
        <v>2011</v>
      </c>
      <c r="E4" s="34">
        <v>2012</v>
      </c>
      <c r="F4" s="34">
        <v>2013</v>
      </c>
      <c r="G4" s="34">
        <v>2014</v>
      </c>
      <c r="H4" s="34">
        <v>2015</v>
      </c>
      <c r="I4" s="34">
        <v>2016</v>
      </c>
      <c r="J4" s="34">
        <v>2017</v>
      </c>
      <c r="K4" s="34">
        <v>2018</v>
      </c>
    </row>
    <row r="5" spans="2:11" x14ac:dyDescent="0.25">
      <c r="B5" s="5" t="s">
        <v>41</v>
      </c>
      <c r="C5" s="6">
        <f t="shared" ref="C5:H5" si="0">+SUM(C6:C12)</f>
        <v>61100</v>
      </c>
      <c r="D5" s="6">
        <f t="shared" si="0"/>
        <v>63947</v>
      </c>
      <c r="E5" s="6">
        <f t="shared" si="0"/>
        <v>66582</v>
      </c>
      <c r="F5" s="6">
        <f t="shared" si="0"/>
        <v>70020</v>
      </c>
      <c r="G5" s="6">
        <f t="shared" si="0"/>
        <v>73413</v>
      </c>
      <c r="H5" s="6">
        <f t="shared" si="0"/>
        <v>75934</v>
      </c>
      <c r="I5" s="6">
        <f t="shared" ref="I5:K5" si="1">+SUM(I6:I12)</f>
        <v>70903</v>
      </c>
      <c r="J5" s="6">
        <f t="shared" si="1"/>
        <v>72891</v>
      </c>
      <c r="K5" s="6">
        <f t="shared" si="1"/>
        <v>74805</v>
      </c>
    </row>
    <row r="6" spans="2:11" x14ac:dyDescent="0.25">
      <c r="B6" s="7" t="s">
        <v>26</v>
      </c>
      <c r="C6" s="10">
        <v>10</v>
      </c>
      <c r="D6" s="10">
        <v>10</v>
      </c>
      <c r="E6" s="10">
        <v>10</v>
      </c>
      <c r="F6" s="10">
        <v>10</v>
      </c>
      <c r="G6" s="10">
        <v>12</v>
      </c>
      <c r="H6" s="10">
        <v>12</v>
      </c>
      <c r="I6" s="10">
        <v>12</v>
      </c>
      <c r="J6" s="10">
        <v>12</v>
      </c>
      <c r="K6" s="10">
        <f>Pàg.2!I8</f>
        <v>12</v>
      </c>
    </row>
    <row r="7" spans="2:11" x14ac:dyDescent="0.25">
      <c r="B7" s="7" t="s">
        <v>37</v>
      </c>
      <c r="C7" s="10">
        <v>58223</v>
      </c>
      <c r="D7" s="10">
        <v>61012</v>
      </c>
      <c r="E7" s="10">
        <v>63607</v>
      </c>
      <c r="F7" s="10">
        <v>66995</v>
      </c>
      <c r="G7" s="10">
        <v>70299</v>
      </c>
      <c r="H7" s="10">
        <v>72427</v>
      </c>
      <c r="I7" s="10">
        <v>67939</v>
      </c>
      <c r="J7" s="10">
        <v>69919</v>
      </c>
      <c r="K7" s="10">
        <f>Pàg.2!I9+Pàg.2!I18-K8</f>
        <v>71827</v>
      </c>
    </row>
    <row r="8" spans="2:11" x14ac:dyDescent="0.25">
      <c r="B8" s="7" t="s">
        <v>58</v>
      </c>
      <c r="C8" s="19" t="s">
        <v>62</v>
      </c>
      <c r="D8" s="19" t="s">
        <v>62</v>
      </c>
      <c r="E8" s="19" t="s">
        <v>62</v>
      </c>
      <c r="F8" s="19" t="s">
        <v>62</v>
      </c>
      <c r="G8" s="19" t="s">
        <v>62</v>
      </c>
      <c r="H8" s="10">
        <v>336</v>
      </c>
      <c r="I8" s="10">
        <v>152</v>
      </c>
      <c r="J8" s="10">
        <v>152</v>
      </c>
      <c r="K8" s="10">
        <v>152</v>
      </c>
    </row>
    <row r="9" spans="2:11" x14ac:dyDescent="0.25">
      <c r="B9" s="7" t="s">
        <v>59</v>
      </c>
      <c r="C9" s="10">
        <v>63</v>
      </c>
      <c r="D9" s="10">
        <v>66</v>
      </c>
      <c r="E9" s="10">
        <v>66</v>
      </c>
      <c r="F9" s="10">
        <v>69</v>
      </c>
      <c r="G9" s="10">
        <v>74</v>
      </c>
      <c r="H9" s="10">
        <v>75</v>
      </c>
      <c r="I9" s="10">
        <v>76</v>
      </c>
      <c r="J9" s="10">
        <v>78</v>
      </c>
      <c r="K9" s="10">
        <f>+Pàg.2!I27</f>
        <v>79</v>
      </c>
    </row>
    <row r="10" spans="2:11" x14ac:dyDescent="0.25">
      <c r="B10" s="1" t="s">
        <v>2</v>
      </c>
      <c r="C10" s="2">
        <v>2658</v>
      </c>
      <c r="D10" s="2">
        <v>2713</v>
      </c>
      <c r="E10" s="2">
        <v>2752</v>
      </c>
      <c r="F10" s="2">
        <v>2797</v>
      </c>
      <c r="G10" s="2">
        <v>2877</v>
      </c>
      <c r="H10" s="2">
        <v>2939</v>
      </c>
      <c r="I10" s="2">
        <v>2580</v>
      </c>
      <c r="J10" s="2">
        <v>2586</v>
      </c>
      <c r="K10" s="2">
        <f>Pàg.2!I28</f>
        <v>2591</v>
      </c>
    </row>
    <row r="11" spans="2:11" x14ac:dyDescent="0.25">
      <c r="B11" s="1" t="s">
        <v>27</v>
      </c>
      <c r="C11" s="2">
        <v>128</v>
      </c>
      <c r="D11" s="2">
        <v>128</v>
      </c>
      <c r="E11" s="2">
        <v>129</v>
      </c>
      <c r="F11" s="2">
        <v>131</v>
      </c>
      <c r="G11" s="2">
        <v>133</v>
      </c>
      <c r="H11" s="2">
        <v>128</v>
      </c>
      <c r="I11" s="2">
        <v>127</v>
      </c>
      <c r="J11" s="2">
        <v>127</v>
      </c>
      <c r="K11" s="2">
        <f>Pàg.2!I33</f>
        <v>127</v>
      </c>
    </row>
    <row r="12" spans="2:11" ht="15.75" thickBot="1" x14ac:dyDescent="0.3">
      <c r="B12" s="3" t="s">
        <v>40</v>
      </c>
      <c r="C12" s="4">
        <v>18</v>
      </c>
      <c r="D12" s="4">
        <v>18</v>
      </c>
      <c r="E12" s="4">
        <v>18</v>
      </c>
      <c r="F12" s="4">
        <v>18</v>
      </c>
      <c r="G12" s="4">
        <v>18</v>
      </c>
      <c r="H12" s="4">
        <v>17</v>
      </c>
      <c r="I12" s="4">
        <v>17</v>
      </c>
      <c r="J12" s="4">
        <v>17</v>
      </c>
      <c r="K12" s="4">
        <f>Pàg.2!I34</f>
        <v>17</v>
      </c>
    </row>
    <row r="13" spans="2:11" ht="15.75" thickBot="1" x14ac:dyDescent="0.3">
      <c r="B13" s="5" t="s">
        <v>60</v>
      </c>
      <c r="C13" s="19" t="s">
        <v>61</v>
      </c>
      <c r="D13" s="19" t="s">
        <v>61</v>
      </c>
      <c r="E13" s="19" t="s">
        <v>61</v>
      </c>
      <c r="F13" s="19" t="s">
        <v>61</v>
      </c>
      <c r="G13" s="19" t="s">
        <v>61</v>
      </c>
      <c r="H13" s="10">
        <v>8</v>
      </c>
      <c r="I13" s="19">
        <v>7</v>
      </c>
      <c r="J13" s="19">
        <v>7</v>
      </c>
      <c r="K13" s="19">
        <v>7</v>
      </c>
    </row>
    <row r="14" spans="2:11" x14ac:dyDescent="0.25">
      <c r="B14" s="5" t="s">
        <v>46</v>
      </c>
      <c r="C14" s="6">
        <f t="shared" ref="C14:I14" si="2">+SUM(C16:C17)</f>
        <v>22576</v>
      </c>
      <c r="D14" s="6">
        <f t="shared" si="2"/>
        <v>23585</v>
      </c>
      <c r="E14" s="6">
        <f t="shared" si="2"/>
        <v>23739</v>
      </c>
      <c r="F14" s="6">
        <f t="shared" si="2"/>
        <v>23750</v>
      </c>
      <c r="G14" s="6">
        <f t="shared" si="2"/>
        <v>23096</v>
      </c>
      <c r="H14" s="6">
        <f t="shared" si="2"/>
        <v>24268</v>
      </c>
      <c r="I14" s="6">
        <f t="shared" si="2"/>
        <v>28038</v>
      </c>
      <c r="J14" s="6">
        <v>37986</v>
      </c>
      <c r="K14" s="6">
        <f t="shared" ref="K14" si="3">+SUM(K16:K17)</f>
        <v>49084</v>
      </c>
    </row>
    <row r="15" spans="2:11" x14ac:dyDescent="0.25">
      <c r="B15" s="7" t="s">
        <v>54</v>
      </c>
      <c r="C15" s="8"/>
      <c r="D15" s="8"/>
      <c r="E15" s="8"/>
      <c r="F15" s="8"/>
      <c r="G15" s="8"/>
      <c r="H15" s="8"/>
      <c r="I15" s="8"/>
      <c r="J15" s="8"/>
      <c r="K15" s="8"/>
    </row>
    <row r="16" spans="2:11" x14ac:dyDescent="0.25">
      <c r="B16" s="9" t="s">
        <v>47</v>
      </c>
      <c r="C16" s="10">
        <v>1029</v>
      </c>
      <c r="D16" s="10">
        <v>1267</v>
      </c>
      <c r="E16" s="10">
        <v>1439</v>
      </c>
      <c r="F16" s="10">
        <v>3300</v>
      </c>
      <c r="G16" s="10">
        <v>4148</v>
      </c>
      <c r="H16" s="10">
        <v>4998</v>
      </c>
      <c r="I16" s="10">
        <v>8159</v>
      </c>
      <c r="J16" s="10">
        <v>10123</v>
      </c>
      <c r="K16" s="10">
        <v>20089</v>
      </c>
    </row>
    <row r="17" spans="2:11" x14ac:dyDescent="0.25">
      <c r="B17" s="9" t="s">
        <v>48</v>
      </c>
      <c r="C17" s="10">
        <v>21547</v>
      </c>
      <c r="D17" s="10">
        <v>22318</v>
      </c>
      <c r="E17" s="10">
        <v>22300</v>
      </c>
      <c r="F17" s="10">
        <v>20450</v>
      </c>
      <c r="G17" s="10">
        <v>18948</v>
      </c>
      <c r="H17" s="10">
        <v>19270</v>
      </c>
      <c r="I17" s="10">
        <v>19879</v>
      </c>
      <c r="J17" s="10">
        <v>27863</v>
      </c>
      <c r="K17" s="10">
        <v>28995</v>
      </c>
    </row>
    <row r="18" spans="2:11" x14ac:dyDescent="0.25">
      <c r="B18" s="7" t="s">
        <v>53</v>
      </c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25">
      <c r="B19" s="9" t="s">
        <v>44</v>
      </c>
      <c r="C19" s="10">
        <v>11583</v>
      </c>
      <c r="D19" s="10">
        <v>12716</v>
      </c>
      <c r="E19" s="10">
        <v>13721</v>
      </c>
      <c r="F19" s="10">
        <v>13457</v>
      </c>
      <c r="G19" s="10">
        <v>12370</v>
      </c>
      <c r="H19" s="10">
        <v>13327</v>
      </c>
      <c r="I19" s="10">
        <v>15161</v>
      </c>
      <c r="J19" s="10">
        <v>22373</v>
      </c>
      <c r="K19" s="10">
        <v>31308</v>
      </c>
    </row>
    <row r="20" spans="2:11" ht="15.75" thickBot="1" x14ac:dyDescent="0.3">
      <c r="B20" s="11" t="s">
        <v>45</v>
      </c>
      <c r="C20" s="4">
        <f t="shared" ref="C20:H20" si="4">C14-C19</f>
        <v>10993</v>
      </c>
      <c r="D20" s="4">
        <f t="shared" si="4"/>
        <v>10869</v>
      </c>
      <c r="E20" s="4">
        <f t="shared" si="4"/>
        <v>10018</v>
      </c>
      <c r="F20" s="4">
        <f t="shared" si="4"/>
        <v>10293</v>
      </c>
      <c r="G20" s="4">
        <f t="shared" si="4"/>
        <v>10726</v>
      </c>
      <c r="H20" s="4">
        <f t="shared" si="4"/>
        <v>10941</v>
      </c>
      <c r="I20" s="4">
        <v>12877</v>
      </c>
      <c r="J20" s="4">
        <v>15618</v>
      </c>
      <c r="K20" s="4">
        <v>17776</v>
      </c>
    </row>
    <row r="21" spans="2:11" x14ac:dyDescent="0.25">
      <c r="B21" s="5" t="s">
        <v>56</v>
      </c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7" t="s">
        <v>55</v>
      </c>
      <c r="C22" s="10">
        <v>1551</v>
      </c>
      <c r="D22" s="10">
        <v>5296</v>
      </c>
      <c r="E22" s="10">
        <v>7625</v>
      </c>
      <c r="F22" s="10">
        <v>6927</v>
      </c>
      <c r="G22" s="10">
        <v>8822</v>
      </c>
      <c r="H22" s="10">
        <v>12822</v>
      </c>
      <c r="I22" s="10">
        <v>11483</v>
      </c>
      <c r="J22" s="19">
        <v>13650</v>
      </c>
      <c r="K22" s="19">
        <v>15592</v>
      </c>
    </row>
    <row r="23" spans="2:11" ht="15.75" thickBot="1" x14ac:dyDescent="0.3">
      <c r="B23" s="3" t="s">
        <v>49</v>
      </c>
      <c r="C23" s="4">
        <v>2631</v>
      </c>
      <c r="D23" s="4">
        <v>2900</v>
      </c>
      <c r="E23" s="4">
        <v>3274</v>
      </c>
      <c r="F23" s="4">
        <v>3157</v>
      </c>
      <c r="G23" s="4">
        <v>3364</v>
      </c>
      <c r="H23" s="4">
        <v>2848</v>
      </c>
      <c r="I23" s="4">
        <v>3564</v>
      </c>
      <c r="J23" s="4">
        <v>3569</v>
      </c>
      <c r="K23" s="4">
        <v>3883</v>
      </c>
    </row>
    <row r="24" spans="2:11" x14ac:dyDescent="0.25">
      <c r="B24" s="5" t="s">
        <v>50</v>
      </c>
      <c r="C24" s="5">
        <f t="shared" ref="C24:I24" si="5">+SUM(C25:C26)</f>
        <v>161</v>
      </c>
      <c r="D24" s="5">
        <f t="shared" si="5"/>
        <v>130</v>
      </c>
      <c r="E24" s="5">
        <f t="shared" si="5"/>
        <v>123</v>
      </c>
      <c r="F24" s="5">
        <f t="shared" si="5"/>
        <v>143</v>
      </c>
      <c r="G24" s="5">
        <f t="shared" si="5"/>
        <v>91</v>
      </c>
      <c r="H24" s="5">
        <f t="shared" si="5"/>
        <v>80</v>
      </c>
      <c r="I24" s="5">
        <f t="shared" si="5"/>
        <v>105</v>
      </c>
      <c r="J24" s="5">
        <v>125</v>
      </c>
      <c r="K24" s="5">
        <v>141</v>
      </c>
    </row>
    <row r="25" spans="2:11" x14ac:dyDescent="0.25">
      <c r="B25" s="7" t="s">
        <v>42</v>
      </c>
      <c r="C25" s="10">
        <v>96</v>
      </c>
      <c r="D25" s="10">
        <v>112</v>
      </c>
      <c r="E25" s="10">
        <v>90</v>
      </c>
      <c r="F25" s="10">
        <v>115</v>
      </c>
      <c r="G25" s="10">
        <v>84</v>
      </c>
      <c r="H25" s="10">
        <v>60</v>
      </c>
      <c r="I25" s="10">
        <v>65</v>
      </c>
      <c r="J25" s="10">
        <v>87</v>
      </c>
      <c r="K25" s="10">
        <v>97</v>
      </c>
    </row>
    <row r="26" spans="2:11" ht="15.75" thickBot="1" x14ac:dyDescent="0.3">
      <c r="B26" s="3" t="s">
        <v>43</v>
      </c>
      <c r="C26" s="4">
        <v>65</v>
      </c>
      <c r="D26" s="4">
        <v>18</v>
      </c>
      <c r="E26" s="4">
        <v>33</v>
      </c>
      <c r="F26" s="4">
        <v>28</v>
      </c>
      <c r="G26" s="4">
        <v>7</v>
      </c>
      <c r="H26" s="4">
        <v>20</v>
      </c>
      <c r="I26" s="4">
        <v>40</v>
      </c>
      <c r="J26" s="4">
        <v>38</v>
      </c>
      <c r="K26" s="4">
        <v>44</v>
      </c>
    </row>
    <row r="27" spans="2:11" ht="15.75" thickBot="1" x14ac:dyDescent="0.3">
      <c r="B27" s="13" t="s">
        <v>3</v>
      </c>
      <c r="C27" s="14">
        <v>22</v>
      </c>
      <c r="D27" s="14">
        <v>12</v>
      </c>
      <c r="E27" s="14">
        <v>15</v>
      </c>
      <c r="F27" s="14">
        <v>14</v>
      </c>
      <c r="G27" s="14">
        <v>13</v>
      </c>
      <c r="H27" s="14">
        <v>15</v>
      </c>
      <c r="I27" s="14">
        <v>14</v>
      </c>
      <c r="J27" s="14">
        <v>29</v>
      </c>
      <c r="K27" s="14">
        <v>15</v>
      </c>
    </row>
    <row r="28" spans="2:11" x14ac:dyDescent="0.25">
      <c r="B28" s="5" t="s">
        <v>64</v>
      </c>
      <c r="C28" s="17" t="str">
        <f>+Pàg.4!C9</f>
        <v>-</v>
      </c>
      <c r="D28" s="17" t="str">
        <f>+Pàg.4!D9</f>
        <v>-</v>
      </c>
      <c r="E28" s="17" t="str">
        <f>+Pàg.4!E9</f>
        <v>-</v>
      </c>
      <c r="F28" s="17" t="str">
        <f>+Pàg.4!F9</f>
        <v>-</v>
      </c>
      <c r="G28" s="17" t="str">
        <f>+Pàg.4!G9</f>
        <v>-</v>
      </c>
      <c r="H28" s="17">
        <f>+Pàg.4!H9</f>
        <v>11</v>
      </c>
      <c r="I28" s="17">
        <f>H28+Pàg.4!I9</f>
        <v>1246</v>
      </c>
      <c r="J28" s="17">
        <f>I28+Pàg.4!J9</f>
        <v>2503</v>
      </c>
      <c r="K28" s="17">
        <f>J28+Pàg.4!K9</f>
        <v>3010</v>
      </c>
    </row>
    <row r="29" spans="2:11" x14ac:dyDescent="0.25">
      <c r="B29" s="7" t="s">
        <v>67</v>
      </c>
      <c r="C29" s="19" t="str">
        <f>+Pàg.4!C10</f>
        <v>-</v>
      </c>
      <c r="D29" s="19" t="str">
        <f>+Pàg.4!D10</f>
        <v>-</v>
      </c>
      <c r="E29" s="19" t="str">
        <f>+Pàg.4!E10</f>
        <v>-</v>
      </c>
      <c r="F29" s="19" t="str">
        <f>+Pàg.4!F10</f>
        <v>-</v>
      </c>
      <c r="G29" s="19" t="str">
        <f>+Pàg.4!G10</f>
        <v>-</v>
      </c>
      <c r="H29" s="19">
        <f>+Pàg.4!H10</f>
        <v>2</v>
      </c>
      <c r="I29" s="19">
        <f>H29+Pàg.4!I10</f>
        <v>165</v>
      </c>
      <c r="J29" s="19">
        <f>I29+Pàg.4!J10</f>
        <v>355</v>
      </c>
      <c r="K29" s="19">
        <f>J29+Pàg.4!K10</f>
        <v>435</v>
      </c>
    </row>
    <row r="30" spans="2:11" x14ac:dyDescent="0.25">
      <c r="B30" s="7" t="s">
        <v>68</v>
      </c>
      <c r="C30" s="19" t="str">
        <f>+Pàg.4!C11</f>
        <v>-</v>
      </c>
      <c r="D30" s="19" t="str">
        <f>+Pàg.4!D11</f>
        <v>-</v>
      </c>
      <c r="E30" s="19" t="str">
        <f>+Pàg.4!E11</f>
        <v>-</v>
      </c>
      <c r="F30" s="19" t="str">
        <f>+Pàg.4!F11</f>
        <v>-</v>
      </c>
      <c r="G30" s="19" t="str">
        <f>+Pàg.4!G11</f>
        <v>-</v>
      </c>
      <c r="H30" s="19">
        <f>+Pàg.4!H11</f>
        <v>3</v>
      </c>
      <c r="I30" s="19">
        <f>H30+Pàg.4!I11</f>
        <v>545</v>
      </c>
      <c r="J30" s="19">
        <f>I30+Pàg.4!J11</f>
        <v>1153</v>
      </c>
      <c r="K30" s="19">
        <f>J30+Pàg.4!K11</f>
        <v>1406</v>
      </c>
    </row>
    <row r="31" spans="2:11" x14ac:dyDescent="0.25">
      <c r="B31" s="7" t="s">
        <v>69</v>
      </c>
      <c r="C31" s="19" t="str">
        <f>+Pàg.4!C12</f>
        <v>-</v>
      </c>
      <c r="D31" s="19" t="str">
        <f>+Pàg.4!D12</f>
        <v>-</v>
      </c>
      <c r="E31" s="19" t="str">
        <f>+Pàg.4!E12</f>
        <v>-</v>
      </c>
      <c r="F31" s="19" t="str">
        <f>+Pàg.4!F12</f>
        <v>-</v>
      </c>
      <c r="G31" s="19" t="str">
        <f>+Pàg.4!G12</f>
        <v>-</v>
      </c>
      <c r="H31" s="19">
        <f>+Pàg.4!H12</f>
        <v>6</v>
      </c>
      <c r="I31" s="19">
        <f>H31+Pàg.4!I12</f>
        <v>499</v>
      </c>
      <c r="J31" s="19">
        <f>I31+Pàg.4!J12</f>
        <v>925</v>
      </c>
      <c r="K31" s="19">
        <f>J31+Pàg.4!K12</f>
        <v>1076</v>
      </c>
    </row>
    <row r="32" spans="2:11" x14ac:dyDescent="0.25">
      <c r="B32" s="7" t="s">
        <v>70</v>
      </c>
      <c r="C32" s="19" t="str">
        <f>+Pàg.4!C13</f>
        <v>-</v>
      </c>
      <c r="D32" s="19" t="str">
        <f>+Pàg.4!D13</f>
        <v>-</v>
      </c>
      <c r="E32" s="19" t="str">
        <f>+Pàg.4!E13</f>
        <v>-</v>
      </c>
      <c r="F32" s="19" t="str">
        <f>+Pàg.4!F13</f>
        <v>-</v>
      </c>
      <c r="G32" s="19" t="str">
        <f>+Pàg.4!G13</f>
        <v>-</v>
      </c>
      <c r="H32" s="19">
        <f>+Pàg.4!H13</f>
        <v>0</v>
      </c>
      <c r="I32" s="19">
        <f>H32+Pàg.4!I13</f>
        <v>29</v>
      </c>
      <c r="J32" s="19">
        <f>I32+Pàg.4!J13</f>
        <v>53</v>
      </c>
      <c r="K32" s="19">
        <f>J32+Pàg.4!K13</f>
        <v>67</v>
      </c>
    </row>
    <row r="33" spans="2:11" ht="15.75" thickBot="1" x14ac:dyDescent="0.3">
      <c r="B33" s="3" t="s">
        <v>71</v>
      </c>
      <c r="C33" s="21" t="str">
        <f>+Pàg.4!C14</f>
        <v>-</v>
      </c>
      <c r="D33" s="21" t="str">
        <f>+Pàg.4!D14</f>
        <v>-</v>
      </c>
      <c r="E33" s="21" t="str">
        <f>+Pàg.4!E14</f>
        <v>-</v>
      </c>
      <c r="F33" s="21" t="str">
        <f>+Pàg.4!F14</f>
        <v>-</v>
      </c>
      <c r="G33" s="21" t="str">
        <f>+Pàg.4!G14</f>
        <v>-</v>
      </c>
      <c r="H33" s="21">
        <f>+Pàg.4!H14</f>
        <v>0</v>
      </c>
      <c r="I33" s="21">
        <f>H33+Pàg.4!I14</f>
        <v>8</v>
      </c>
      <c r="J33" s="21">
        <f>I33+Pàg.4!J14</f>
        <v>17</v>
      </c>
      <c r="K33" s="21">
        <f>J33+Pàg.4!K14</f>
        <v>26</v>
      </c>
    </row>
    <row r="34" spans="2:11" x14ac:dyDescent="0.25">
      <c r="B34" s="5" t="s">
        <v>94</v>
      </c>
      <c r="C34" s="17" t="str">
        <f>Pàg.5!C10</f>
        <v>-</v>
      </c>
      <c r="D34" s="17" t="str">
        <f>Pàg.5!D10</f>
        <v>-</v>
      </c>
      <c r="E34" s="17" t="str">
        <f>Pàg.5!E10</f>
        <v>-</v>
      </c>
      <c r="F34" s="17" t="str">
        <f>Pàg.5!F10</f>
        <v>-</v>
      </c>
      <c r="G34" s="17" t="str">
        <f>Pàg.5!G10</f>
        <v>-</v>
      </c>
      <c r="H34" s="17" t="str">
        <f>Pàg.5!H10</f>
        <v>-</v>
      </c>
      <c r="I34" s="17" t="str">
        <f>Pàg.5!I10</f>
        <v>-</v>
      </c>
      <c r="J34" s="17">
        <v>7172</v>
      </c>
      <c r="K34" s="17">
        <f>Pàg.5!K10</f>
        <v>18807</v>
      </c>
    </row>
    <row r="35" spans="2:11" x14ac:dyDescent="0.25">
      <c r="B35" s="7" t="s">
        <v>4</v>
      </c>
      <c r="C35" s="19" t="str">
        <f>Pàg.5!C5</f>
        <v>-</v>
      </c>
      <c r="D35" s="19" t="str">
        <f>Pàg.5!D5</f>
        <v>-</v>
      </c>
      <c r="E35" s="19" t="str">
        <f>Pàg.5!E5</f>
        <v>-</v>
      </c>
      <c r="F35" s="19" t="str">
        <f>Pàg.5!F5</f>
        <v>-</v>
      </c>
      <c r="G35" s="19" t="str">
        <f>Pàg.5!G5</f>
        <v>-</v>
      </c>
      <c r="H35" s="19" t="str">
        <f>Pàg.5!H5</f>
        <v>-</v>
      </c>
      <c r="I35" s="19" t="str">
        <f>Pàg.5!I5</f>
        <v>-</v>
      </c>
      <c r="J35" s="19">
        <v>5757</v>
      </c>
      <c r="K35" s="19">
        <f>Pàg.5!K5</f>
        <v>15322</v>
      </c>
    </row>
    <row r="36" spans="2:11" x14ac:dyDescent="0.25">
      <c r="B36" s="1" t="s">
        <v>5</v>
      </c>
      <c r="C36" s="27" t="str">
        <f>Pàg.5!C6</f>
        <v>-</v>
      </c>
      <c r="D36" s="27" t="str">
        <f>Pàg.5!D6</f>
        <v>-</v>
      </c>
      <c r="E36" s="27" t="str">
        <f>Pàg.5!E6</f>
        <v>-</v>
      </c>
      <c r="F36" s="27" t="str">
        <f>Pàg.5!F6</f>
        <v>-</v>
      </c>
      <c r="G36" s="27" t="str">
        <f>Pàg.5!G6</f>
        <v>-</v>
      </c>
      <c r="H36" s="27" t="str">
        <f>Pàg.5!H6</f>
        <v>-</v>
      </c>
      <c r="I36" s="27" t="str">
        <f>Pàg.5!I6</f>
        <v>-</v>
      </c>
      <c r="J36" s="27">
        <v>518</v>
      </c>
      <c r="K36" s="27">
        <f>Pàg.5!K6</f>
        <v>1311</v>
      </c>
    </row>
    <row r="37" spans="2:11" x14ac:dyDescent="0.25">
      <c r="B37" s="1" t="s">
        <v>6</v>
      </c>
      <c r="C37" s="27" t="str">
        <f>Pàg.5!C7</f>
        <v>-</v>
      </c>
      <c r="D37" s="27" t="str">
        <f>Pàg.5!D7</f>
        <v>-</v>
      </c>
      <c r="E37" s="27" t="str">
        <f>Pàg.5!E7</f>
        <v>-</v>
      </c>
      <c r="F37" s="27" t="str">
        <f>Pàg.5!F7</f>
        <v>-</v>
      </c>
      <c r="G37" s="27" t="str">
        <f>Pàg.5!G7</f>
        <v>-</v>
      </c>
      <c r="H37" s="27" t="str">
        <f>Pàg.5!H7</f>
        <v>-</v>
      </c>
      <c r="I37" s="27" t="str">
        <f>Pàg.5!I7</f>
        <v>-</v>
      </c>
      <c r="J37" s="27">
        <v>384</v>
      </c>
      <c r="K37" s="27">
        <f>Pàg.5!K7</f>
        <v>747</v>
      </c>
    </row>
    <row r="38" spans="2:11" x14ac:dyDescent="0.25">
      <c r="B38" s="1" t="s">
        <v>7</v>
      </c>
      <c r="C38" s="27" t="str">
        <f>Pàg.5!C8</f>
        <v>-</v>
      </c>
      <c r="D38" s="27" t="str">
        <f>Pàg.5!D8</f>
        <v>-</v>
      </c>
      <c r="E38" s="27" t="str">
        <f>Pàg.5!E8</f>
        <v>-</v>
      </c>
      <c r="F38" s="27" t="str">
        <f>Pàg.5!F8</f>
        <v>-</v>
      </c>
      <c r="G38" s="27" t="str">
        <f>Pàg.5!G8</f>
        <v>-</v>
      </c>
      <c r="H38" s="27" t="str">
        <f>Pàg.5!H8</f>
        <v>-</v>
      </c>
      <c r="I38" s="27" t="str">
        <f>Pàg.5!I8</f>
        <v>-</v>
      </c>
      <c r="J38" s="27">
        <v>429</v>
      </c>
      <c r="K38" s="27">
        <f>Pàg.5!K8</f>
        <v>1257</v>
      </c>
    </row>
    <row r="39" spans="2:11" ht="15.75" thickBot="1" x14ac:dyDescent="0.3">
      <c r="B39" s="3" t="s">
        <v>8</v>
      </c>
      <c r="C39" s="21" t="str">
        <f>Pàg.5!C9</f>
        <v>-</v>
      </c>
      <c r="D39" s="21" t="str">
        <f>Pàg.5!D9</f>
        <v>-</v>
      </c>
      <c r="E39" s="21" t="str">
        <f>Pàg.5!E9</f>
        <v>-</v>
      </c>
      <c r="F39" s="21" t="str">
        <f>Pàg.5!F9</f>
        <v>-</v>
      </c>
      <c r="G39" s="21" t="str">
        <f>Pàg.5!G9</f>
        <v>-</v>
      </c>
      <c r="H39" s="21" t="str">
        <f>Pàg.5!H9</f>
        <v>-</v>
      </c>
      <c r="I39" s="21" t="str">
        <f>Pàg.5!I9</f>
        <v>-</v>
      </c>
      <c r="J39" s="21">
        <v>84</v>
      </c>
      <c r="K39" s="21">
        <f>Pàg.5!K9</f>
        <v>170</v>
      </c>
    </row>
  </sheetData>
  <phoneticPr fontId="2" type="noConversion"/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  <ignoredErrors>
    <ignoredError sqref="C24:I24 C14:D14 F14 H5 I5:J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>
    <pageSetUpPr fitToPage="1"/>
  </sheetPr>
  <dimension ref="B2:J35"/>
  <sheetViews>
    <sheetView zoomScaleNormal="100" workbookViewId="0"/>
  </sheetViews>
  <sheetFormatPr defaultColWidth="9.140625" defaultRowHeight="15" x14ac:dyDescent="0.25"/>
  <cols>
    <col min="1" max="1" width="9.140625" style="31"/>
    <col min="2" max="2" width="60.7109375" style="31" customWidth="1"/>
    <col min="3" max="9" width="11.7109375" style="31" customWidth="1"/>
    <col min="10" max="16384" width="9.140625" style="31"/>
  </cols>
  <sheetData>
    <row r="2" spans="2:9" ht="17.25" x14ac:dyDescent="0.3">
      <c r="B2" s="32" t="s">
        <v>86</v>
      </c>
    </row>
    <row r="5" spans="2:9" x14ac:dyDescent="0.25">
      <c r="B5" s="44" t="s">
        <v>89</v>
      </c>
      <c r="C5" s="48"/>
      <c r="D5" s="48"/>
      <c r="E5" s="49"/>
      <c r="F5" s="49"/>
      <c r="G5" s="49"/>
      <c r="H5" s="49"/>
    </row>
    <row r="7" spans="2:9" ht="30.75" thickBot="1" x14ac:dyDescent="0.3">
      <c r="B7" s="15"/>
      <c r="C7" s="46" t="s">
        <v>4</v>
      </c>
      <c r="D7" s="46" t="s">
        <v>5</v>
      </c>
      <c r="E7" s="46" t="s">
        <v>6</v>
      </c>
      <c r="F7" s="46" t="s">
        <v>7</v>
      </c>
      <c r="G7" s="46" t="s">
        <v>8</v>
      </c>
      <c r="H7" s="46" t="s">
        <v>51</v>
      </c>
      <c r="I7" s="46" t="s">
        <v>9</v>
      </c>
    </row>
    <row r="8" spans="2:9" ht="15.75" thickBot="1" x14ac:dyDescent="0.3">
      <c r="B8" s="16" t="s">
        <v>26</v>
      </c>
      <c r="C8" s="17">
        <v>0</v>
      </c>
      <c r="D8" s="17">
        <v>0</v>
      </c>
      <c r="E8" s="17">
        <v>1</v>
      </c>
      <c r="F8" s="17">
        <v>0</v>
      </c>
      <c r="G8" s="17">
        <v>0</v>
      </c>
      <c r="H8" s="17">
        <v>11</v>
      </c>
      <c r="I8" s="17">
        <f>SUM(C8:H8)</f>
        <v>12</v>
      </c>
    </row>
    <row r="9" spans="2:9" x14ac:dyDescent="0.25">
      <c r="B9" s="16" t="s">
        <v>1</v>
      </c>
      <c r="C9" s="17">
        <f t="shared" ref="C9:H9" si="0">SUM(C10:C17)</f>
        <v>48278</v>
      </c>
      <c r="D9" s="17">
        <f t="shared" si="0"/>
        <v>9375</v>
      </c>
      <c r="E9" s="17">
        <f t="shared" si="0"/>
        <v>5608</v>
      </c>
      <c r="F9" s="17">
        <f t="shared" si="0"/>
        <v>5869</v>
      </c>
      <c r="G9" s="17">
        <f t="shared" si="0"/>
        <v>2028</v>
      </c>
      <c r="H9" s="17">
        <f t="shared" si="0"/>
        <v>0</v>
      </c>
      <c r="I9" s="17">
        <f>SUM(C9:H9)</f>
        <v>71158</v>
      </c>
    </row>
    <row r="10" spans="2:9" x14ac:dyDescent="0.25">
      <c r="B10" s="18" t="s">
        <v>10</v>
      </c>
      <c r="C10" s="19">
        <v>2161</v>
      </c>
      <c r="D10" s="19">
        <v>356</v>
      </c>
      <c r="E10" s="19">
        <v>239</v>
      </c>
      <c r="F10" s="19">
        <v>174</v>
      </c>
      <c r="G10" s="19">
        <v>50</v>
      </c>
      <c r="H10" s="19"/>
      <c r="I10" s="19">
        <f t="shared" ref="I10:I34" si="1">SUM(C10:H10)</f>
        <v>2980</v>
      </c>
    </row>
    <row r="11" spans="2:9" x14ac:dyDescent="0.25">
      <c r="B11" s="18" t="s">
        <v>11</v>
      </c>
      <c r="C11" s="19">
        <v>22107</v>
      </c>
      <c r="D11" s="19">
        <v>3780</v>
      </c>
      <c r="E11" s="19">
        <v>2840</v>
      </c>
      <c r="F11" s="19">
        <v>3036</v>
      </c>
      <c r="G11" s="19">
        <v>895</v>
      </c>
      <c r="H11" s="19"/>
      <c r="I11" s="19">
        <f t="shared" si="1"/>
        <v>32658</v>
      </c>
    </row>
    <row r="12" spans="2:9" x14ac:dyDescent="0.25">
      <c r="B12" s="18" t="s">
        <v>12</v>
      </c>
      <c r="C12" s="19">
        <v>5074</v>
      </c>
      <c r="D12" s="19">
        <v>777</v>
      </c>
      <c r="E12" s="19">
        <v>607</v>
      </c>
      <c r="F12" s="19">
        <v>512</v>
      </c>
      <c r="G12" s="19">
        <v>186</v>
      </c>
      <c r="H12" s="19"/>
      <c r="I12" s="19">
        <f t="shared" si="1"/>
        <v>7156</v>
      </c>
    </row>
    <row r="13" spans="2:9" x14ac:dyDescent="0.25">
      <c r="B13" s="18" t="s">
        <v>13</v>
      </c>
      <c r="C13" s="19">
        <v>5306</v>
      </c>
      <c r="D13" s="19">
        <v>1288</v>
      </c>
      <c r="E13" s="19">
        <v>957</v>
      </c>
      <c r="F13" s="19">
        <v>878</v>
      </c>
      <c r="G13" s="19">
        <v>315</v>
      </c>
      <c r="H13" s="19"/>
      <c r="I13" s="19">
        <f t="shared" si="1"/>
        <v>8744</v>
      </c>
    </row>
    <row r="14" spans="2:9" x14ac:dyDescent="0.25">
      <c r="B14" s="18" t="s">
        <v>14</v>
      </c>
      <c r="C14" s="19">
        <v>5648</v>
      </c>
      <c r="D14" s="19">
        <v>835</v>
      </c>
      <c r="E14" s="19">
        <v>527</v>
      </c>
      <c r="F14" s="19">
        <v>472</v>
      </c>
      <c r="G14" s="19">
        <v>150</v>
      </c>
      <c r="H14" s="19"/>
      <c r="I14" s="19">
        <f t="shared" si="1"/>
        <v>7632</v>
      </c>
    </row>
    <row r="15" spans="2:9" x14ac:dyDescent="0.25">
      <c r="B15" s="18" t="s">
        <v>15</v>
      </c>
      <c r="C15" s="19">
        <v>2102</v>
      </c>
      <c r="D15" s="19">
        <v>637</v>
      </c>
      <c r="E15" s="19">
        <v>351</v>
      </c>
      <c r="F15" s="19">
        <v>469</v>
      </c>
      <c r="G15" s="19">
        <v>113</v>
      </c>
      <c r="H15" s="19"/>
      <c r="I15" s="19">
        <f t="shared" si="1"/>
        <v>3672</v>
      </c>
    </row>
    <row r="16" spans="2:9" x14ac:dyDescent="0.25">
      <c r="B16" s="18" t="s">
        <v>16</v>
      </c>
      <c r="C16" s="19">
        <v>886</v>
      </c>
      <c r="D16" s="19">
        <v>166</v>
      </c>
      <c r="E16" s="19">
        <v>87</v>
      </c>
      <c r="F16" s="19">
        <v>60</v>
      </c>
      <c r="G16" s="19">
        <v>29</v>
      </c>
      <c r="H16" s="19"/>
      <c r="I16" s="19">
        <f t="shared" si="1"/>
        <v>1228</v>
      </c>
    </row>
    <row r="17" spans="2:9" ht="15.75" thickBot="1" x14ac:dyDescent="0.3">
      <c r="B17" s="20" t="s">
        <v>17</v>
      </c>
      <c r="C17" s="21">
        <v>4994</v>
      </c>
      <c r="D17" s="21">
        <v>1536</v>
      </c>
      <c r="E17" s="21">
        <v>0</v>
      </c>
      <c r="F17" s="21">
        <v>268</v>
      </c>
      <c r="G17" s="21">
        <v>290</v>
      </c>
      <c r="H17" s="21"/>
      <c r="I17" s="21">
        <f t="shared" si="1"/>
        <v>7088</v>
      </c>
    </row>
    <row r="18" spans="2:9" x14ac:dyDescent="0.25">
      <c r="B18" s="16" t="s">
        <v>18</v>
      </c>
      <c r="C18" s="17">
        <f t="shared" ref="C18:G18" si="2">SUM(C19:C26)</f>
        <v>649</v>
      </c>
      <c r="D18" s="17">
        <f t="shared" si="2"/>
        <v>63</v>
      </c>
      <c r="E18" s="17">
        <f t="shared" si="2"/>
        <v>39</v>
      </c>
      <c r="F18" s="17">
        <f t="shared" si="2"/>
        <v>59</v>
      </c>
      <c r="G18" s="17">
        <f t="shared" si="2"/>
        <v>11</v>
      </c>
      <c r="H18" s="17">
        <f t="shared" ref="H18" si="3">SUM(H19:H26)</f>
        <v>0</v>
      </c>
      <c r="I18" s="17">
        <f t="shared" si="1"/>
        <v>821</v>
      </c>
    </row>
    <row r="19" spans="2:9" x14ac:dyDescent="0.25">
      <c r="B19" s="18" t="s">
        <v>10</v>
      </c>
      <c r="C19" s="19">
        <v>41</v>
      </c>
      <c r="D19" s="19">
        <v>2</v>
      </c>
      <c r="E19" s="19">
        <v>4</v>
      </c>
      <c r="F19" s="19">
        <v>5</v>
      </c>
      <c r="G19" s="19">
        <v>1</v>
      </c>
      <c r="H19" s="19"/>
      <c r="I19" s="19">
        <f t="shared" si="1"/>
        <v>53</v>
      </c>
    </row>
    <row r="20" spans="2:9" x14ac:dyDescent="0.25">
      <c r="B20" s="18" t="s">
        <v>11</v>
      </c>
      <c r="C20" s="19">
        <v>212</v>
      </c>
      <c r="D20" s="19">
        <v>10</v>
      </c>
      <c r="E20" s="19">
        <v>12</v>
      </c>
      <c r="F20" s="19">
        <v>19</v>
      </c>
      <c r="G20" s="19">
        <v>1</v>
      </c>
      <c r="H20" s="19"/>
      <c r="I20" s="19">
        <f t="shared" si="1"/>
        <v>254</v>
      </c>
    </row>
    <row r="21" spans="2:9" x14ac:dyDescent="0.25">
      <c r="B21" s="18" t="s">
        <v>12</v>
      </c>
      <c r="C21" s="19">
        <v>58</v>
      </c>
      <c r="D21" s="19">
        <v>4</v>
      </c>
      <c r="E21" s="19">
        <v>4</v>
      </c>
      <c r="F21" s="19">
        <v>8</v>
      </c>
      <c r="G21" s="19">
        <v>1</v>
      </c>
      <c r="H21" s="19"/>
      <c r="I21" s="19">
        <f t="shared" si="1"/>
        <v>75</v>
      </c>
    </row>
    <row r="22" spans="2:9" x14ac:dyDescent="0.25">
      <c r="B22" s="18" t="s">
        <v>13</v>
      </c>
      <c r="C22" s="19">
        <v>128</v>
      </c>
      <c r="D22" s="19">
        <v>13</v>
      </c>
      <c r="E22" s="19">
        <v>9</v>
      </c>
      <c r="F22" s="19">
        <v>16</v>
      </c>
      <c r="G22" s="19">
        <v>2</v>
      </c>
      <c r="H22" s="19"/>
      <c r="I22" s="19">
        <f t="shared" si="1"/>
        <v>168</v>
      </c>
    </row>
    <row r="23" spans="2:9" x14ac:dyDescent="0.25">
      <c r="B23" s="18" t="s">
        <v>14</v>
      </c>
      <c r="C23" s="19">
        <v>103</v>
      </c>
      <c r="D23" s="19">
        <v>8</v>
      </c>
      <c r="E23" s="19">
        <v>6</v>
      </c>
      <c r="F23" s="19">
        <v>2</v>
      </c>
      <c r="G23" s="19">
        <v>2</v>
      </c>
      <c r="H23" s="19"/>
      <c r="I23" s="19">
        <f t="shared" si="1"/>
        <v>121</v>
      </c>
    </row>
    <row r="24" spans="2:9" x14ac:dyDescent="0.25">
      <c r="B24" s="18" t="s">
        <v>15</v>
      </c>
      <c r="C24" s="19">
        <v>20</v>
      </c>
      <c r="D24" s="19">
        <v>6</v>
      </c>
      <c r="E24" s="19">
        <v>3</v>
      </c>
      <c r="F24" s="19">
        <v>5</v>
      </c>
      <c r="G24" s="19">
        <v>0</v>
      </c>
      <c r="H24" s="19"/>
      <c r="I24" s="19">
        <f t="shared" si="1"/>
        <v>34</v>
      </c>
    </row>
    <row r="25" spans="2:9" x14ac:dyDescent="0.25">
      <c r="B25" s="18" t="s">
        <v>16</v>
      </c>
      <c r="C25" s="19">
        <v>15</v>
      </c>
      <c r="D25" s="19">
        <v>1</v>
      </c>
      <c r="E25" s="19">
        <v>1</v>
      </c>
      <c r="F25" s="19">
        <v>1</v>
      </c>
      <c r="G25" s="19">
        <v>0</v>
      </c>
      <c r="H25" s="19"/>
      <c r="I25" s="19">
        <f t="shared" si="1"/>
        <v>18</v>
      </c>
    </row>
    <row r="26" spans="2:9" ht="15.75" thickBot="1" x14ac:dyDescent="0.3">
      <c r="B26" s="20" t="s">
        <v>17</v>
      </c>
      <c r="C26" s="21">
        <v>72</v>
      </c>
      <c r="D26" s="21">
        <v>19</v>
      </c>
      <c r="E26" s="21">
        <v>0</v>
      </c>
      <c r="F26" s="21">
        <v>3</v>
      </c>
      <c r="G26" s="21">
        <v>4</v>
      </c>
      <c r="H26" s="21"/>
      <c r="I26" s="21">
        <f t="shared" si="1"/>
        <v>98</v>
      </c>
    </row>
    <row r="27" spans="2:9" ht="15.75" thickBot="1" x14ac:dyDescent="0.3">
      <c r="B27" s="16" t="s">
        <v>59</v>
      </c>
      <c r="C27" s="17">
        <v>75</v>
      </c>
      <c r="D27" s="17">
        <v>1</v>
      </c>
      <c r="E27" s="17">
        <v>2</v>
      </c>
      <c r="F27" s="17">
        <v>1</v>
      </c>
      <c r="G27" s="17">
        <v>0</v>
      </c>
      <c r="H27" s="17"/>
      <c r="I27" s="17">
        <f>SUM(C27:H27)</f>
        <v>79</v>
      </c>
    </row>
    <row r="28" spans="2:9" x14ac:dyDescent="0.25">
      <c r="B28" s="16" t="s">
        <v>2</v>
      </c>
      <c r="C28" s="17">
        <f t="shared" ref="C28:G28" si="4">SUM(C29:C32)</f>
        <v>2039</v>
      </c>
      <c r="D28" s="17">
        <f t="shared" si="4"/>
        <v>247</v>
      </c>
      <c r="E28" s="17">
        <f t="shared" si="4"/>
        <v>132</v>
      </c>
      <c r="F28" s="17">
        <f t="shared" si="4"/>
        <v>142</v>
      </c>
      <c r="G28" s="17">
        <f t="shared" si="4"/>
        <v>31</v>
      </c>
      <c r="H28" s="17">
        <f t="shared" ref="H28" si="5">SUM(H29:H32)</f>
        <v>0</v>
      </c>
      <c r="I28" s="17">
        <f t="shared" si="1"/>
        <v>2591</v>
      </c>
    </row>
    <row r="29" spans="2:9" x14ac:dyDescent="0.25">
      <c r="B29" s="18" t="s">
        <v>19</v>
      </c>
      <c r="C29" s="19">
        <v>803</v>
      </c>
      <c r="D29" s="19">
        <v>102</v>
      </c>
      <c r="E29" s="19">
        <v>63</v>
      </c>
      <c r="F29" s="19">
        <v>48</v>
      </c>
      <c r="G29" s="19">
        <v>9</v>
      </c>
      <c r="H29" s="19"/>
      <c r="I29" s="19">
        <f t="shared" si="1"/>
        <v>1025</v>
      </c>
    </row>
    <row r="30" spans="2:9" x14ac:dyDescent="0.25">
      <c r="B30" s="18" t="s">
        <v>20</v>
      </c>
      <c r="C30" s="19">
        <v>972</v>
      </c>
      <c r="D30" s="19">
        <v>129</v>
      </c>
      <c r="E30" s="19">
        <v>57</v>
      </c>
      <c r="F30" s="19">
        <v>84</v>
      </c>
      <c r="G30" s="19">
        <v>17</v>
      </c>
      <c r="H30" s="19"/>
      <c r="I30" s="19">
        <f t="shared" si="1"/>
        <v>1259</v>
      </c>
    </row>
    <row r="31" spans="2:9" x14ac:dyDescent="0.25">
      <c r="B31" s="18" t="s">
        <v>21</v>
      </c>
      <c r="C31" s="19">
        <v>179</v>
      </c>
      <c r="D31" s="19">
        <v>14</v>
      </c>
      <c r="E31" s="19">
        <v>8</v>
      </c>
      <c r="F31" s="19">
        <v>6</v>
      </c>
      <c r="G31" s="19">
        <v>5</v>
      </c>
      <c r="H31" s="19"/>
      <c r="I31" s="19">
        <f t="shared" si="1"/>
        <v>212</v>
      </c>
    </row>
    <row r="32" spans="2:9" ht="15.75" thickBot="1" x14ac:dyDescent="0.3">
      <c r="B32" s="20" t="s">
        <v>22</v>
      </c>
      <c r="C32" s="21">
        <v>85</v>
      </c>
      <c r="D32" s="21">
        <v>2</v>
      </c>
      <c r="E32" s="21">
        <v>4</v>
      </c>
      <c r="F32" s="21">
        <v>4</v>
      </c>
      <c r="G32" s="21">
        <v>0</v>
      </c>
      <c r="H32" s="21"/>
      <c r="I32" s="21">
        <f t="shared" si="1"/>
        <v>95</v>
      </c>
    </row>
    <row r="33" spans="2:10" x14ac:dyDescent="0.25">
      <c r="B33" s="16" t="s">
        <v>27</v>
      </c>
      <c r="C33" s="17">
        <v>32</v>
      </c>
      <c r="D33" s="17">
        <v>16</v>
      </c>
      <c r="E33" s="17">
        <v>13</v>
      </c>
      <c r="F33" s="17">
        <v>21</v>
      </c>
      <c r="G33" s="17">
        <v>4</v>
      </c>
      <c r="H33" s="17">
        <v>41</v>
      </c>
      <c r="I33" s="17">
        <f t="shared" si="1"/>
        <v>127</v>
      </c>
      <c r="J33" s="50"/>
    </row>
    <row r="34" spans="2:10" ht="15.75" thickBot="1" x14ac:dyDescent="0.3">
      <c r="B34" s="22" t="s">
        <v>40</v>
      </c>
      <c r="C34" s="23"/>
      <c r="D34" s="23"/>
      <c r="E34" s="23"/>
      <c r="F34" s="23"/>
      <c r="G34" s="23"/>
      <c r="H34" s="23">
        <v>17</v>
      </c>
      <c r="I34" s="23">
        <f t="shared" si="1"/>
        <v>17</v>
      </c>
    </row>
    <row r="35" spans="2:10" ht="15.75" thickBot="1" x14ac:dyDescent="0.3">
      <c r="B35" s="24" t="s">
        <v>52</v>
      </c>
      <c r="C35" s="14">
        <f t="shared" ref="C35:G35" si="6">SUM(C8,C9,C18,C27,C28,C33,C34)</f>
        <v>51073</v>
      </c>
      <c r="D35" s="14">
        <f t="shared" si="6"/>
        <v>9702</v>
      </c>
      <c r="E35" s="14">
        <f t="shared" si="6"/>
        <v>5795</v>
      </c>
      <c r="F35" s="14">
        <f t="shared" si="6"/>
        <v>6092</v>
      </c>
      <c r="G35" s="14">
        <f t="shared" si="6"/>
        <v>2074</v>
      </c>
      <c r="H35" s="14">
        <f>SUM(H8,H9,H18,H27,H28,H33,H34)</f>
        <v>69</v>
      </c>
      <c r="I35" s="14">
        <f t="shared" ref="I35" si="7">SUM(I8,I9,I18,I27,I28,I33,I34)</f>
        <v>74805</v>
      </c>
    </row>
  </sheetData>
  <phoneticPr fontId="2" type="noConversion"/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  <ignoredErrors>
    <ignoredError sqref="H18 H28 C18:G18 C28:G2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"/>
  <sheetViews>
    <sheetView zoomScaleNormal="100" workbookViewId="0"/>
  </sheetViews>
  <sheetFormatPr defaultColWidth="9.140625" defaultRowHeight="15" x14ac:dyDescent="0.25"/>
  <cols>
    <col min="1" max="1" width="9.140625" style="31"/>
    <col min="2" max="2" width="60.7109375" style="31" customWidth="1"/>
    <col min="3" max="8" width="12.85546875" style="51" customWidth="1"/>
    <col min="9" max="9" width="12.85546875" style="31" customWidth="1"/>
    <col min="10" max="16384" width="9.140625" style="31"/>
  </cols>
  <sheetData>
    <row r="2" spans="2:10" ht="17.25" x14ac:dyDescent="0.3">
      <c r="B2" s="32" t="s">
        <v>84</v>
      </c>
    </row>
    <row r="3" spans="2:10" x14ac:dyDescent="0.25">
      <c r="C3" s="31"/>
      <c r="D3" s="31"/>
      <c r="E3" s="31"/>
      <c r="F3" s="31"/>
      <c r="G3" s="31"/>
      <c r="H3" s="31"/>
    </row>
    <row r="4" spans="2:10" x14ac:dyDescent="0.25">
      <c r="C4" s="31"/>
      <c r="D4" s="31"/>
      <c r="E4" s="31"/>
      <c r="F4" s="31"/>
      <c r="G4" s="31"/>
      <c r="H4" s="31"/>
    </row>
    <row r="5" spans="2:10" x14ac:dyDescent="0.25">
      <c r="B5" s="44" t="s">
        <v>88</v>
      </c>
      <c r="C5" s="48"/>
      <c r="D5" s="48"/>
      <c r="E5" s="49"/>
      <c r="F5" s="49"/>
      <c r="G5" s="49"/>
      <c r="H5" s="49"/>
    </row>
    <row r="7" spans="2:10" ht="30.75" thickBot="1" x14ac:dyDescent="0.3">
      <c r="B7" s="25" t="s">
        <v>25</v>
      </c>
      <c r="C7" s="45" t="s">
        <v>26</v>
      </c>
      <c r="D7" s="45" t="s">
        <v>1</v>
      </c>
      <c r="E7" s="45" t="s">
        <v>27</v>
      </c>
      <c r="F7" s="45" t="s">
        <v>18</v>
      </c>
      <c r="G7" s="45" t="s">
        <v>2</v>
      </c>
      <c r="H7" s="45" t="s">
        <v>57</v>
      </c>
      <c r="I7" s="45" t="s">
        <v>9</v>
      </c>
    </row>
    <row r="8" spans="2:10" x14ac:dyDescent="0.25">
      <c r="B8" s="26" t="s">
        <v>28</v>
      </c>
      <c r="C8" s="52">
        <v>0</v>
      </c>
      <c r="D8" s="52">
        <v>0</v>
      </c>
      <c r="E8" s="52">
        <v>0</v>
      </c>
      <c r="F8" s="52">
        <v>0</v>
      </c>
      <c r="G8" s="52">
        <v>4</v>
      </c>
      <c r="H8" s="52">
        <v>0</v>
      </c>
      <c r="I8" s="17">
        <f>SUM(C8:H8)</f>
        <v>4</v>
      </c>
      <c r="J8" s="50"/>
    </row>
    <row r="9" spans="2:10" x14ac:dyDescent="0.25">
      <c r="B9" s="7" t="s">
        <v>24</v>
      </c>
      <c r="C9" s="19">
        <v>1</v>
      </c>
      <c r="D9" s="19">
        <v>4597</v>
      </c>
      <c r="E9" s="19">
        <v>42</v>
      </c>
      <c r="F9" s="19">
        <v>133</v>
      </c>
      <c r="G9" s="19">
        <v>1079</v>
      </c>
      <c r="H9" s="19">
        <v>5839</v>
      </c>
      <c r="I9" s="29">
        <f t="shared" ref="I9:I20" si="0">SUM(C9:H9)</f>
        <v>11691</v>
      </c>
    </row>
    <row r="10" spans="2:10" x14ac:dyDescent="0.25">
      <c r="B10" s="7" t="s">
        <v>31</v>
      </c>
      <c r="C10" s="19">
        <v>0</v>
      </c>
      <c r="D10" s="19">
        <v>353</v>
      </c>
      <c r="E10" s="19">
        <v>0</v>
      </c>
      <c r="F10" s="19">
        <v>5</v>
      </c>
      <c r="G10" s="19">
        <v>23</v>
      </c>
      <c r="H10" s="19">
        <v>321</v>
      </c>
      <c r="I10" s="29">
        <f t="shared" si="0"/>
        <v>702</v>
      </c>
    </row>
    <row r="11" spans="2:10" x14ac:dyDescent="0.25">
      <c r="B11" s="7" t="s">
        <v>34</v>
      </c>
      <c r="C11" s="19">
        <v>0</v>
      </c>
      <c r="D11" s="19">
        <v>0</v>
      </c>
      <c r="E11" s="19">
        <v>0</v>
      </c>
      <c r="F11" s="19">
        <v>0</v>
      </c>
      <c r="G11" s="19">
        <v>100</v>
      </c>
      <c r="H11" s="19">
        <v>0</v>
      </c>
      <c r="I11" s="29">
        <f t="shared" si="0"/>
        <v>100</v>
      </c>
    </row>
    <row r="12" spans="2:10" x14ac:dyDescent="0.25">
      <c r="B12" s="7" t="s">
        <v>35</v>
      </c>
      <c r="C12" s="19">
        <v>0</v>
      </c>
      <c r="D12" s="19">
        <v>0</v>
      </c>
      <c r="E12" s="19">
        <v>0</v>
      </c>
      <c r="F12" s="19">
        <v>0</v>
      </c>
      <c r="G12" s="19">
        <v>61</v>
      </c>
      <c r="H12" s="19">
        <v>0</v>
      </c>
      <c r="I12" s="29">
        <f t="shared" si="0"/>
        <v>61</v>
      </c>
    </row>
    <row r="13" spans="2:10" x14ac:dyDescent="0.25">
      <c r="B13" s="7" t="s">
        <v>36</v>
      </c>
      <c r="C13" s="19">
        <v>0</v>
      </c>
      <c r="D13" s="19">
        <v>0</v>
      </c>
      <c r="E13" s="19">
        <v>0</v>
      </c>
      <c r="F13" s="19">
        <v>0</v>
      </c>
      <c r="G13" s="19">
        <v>39</v>
      </c>
      <c r="H13" s="19">
        <v>0</v>
      </c>
      <c r="I13" s="29">
        <f t="shared" si="0"/>
        <v>39</v>
      </c>
    </row>
    <row r="14" spans="2:10" x14ac:dyDescent="0.25">
      <c r="B14" s="7" t="s">
        <v>63</v>
      </c>
      <c r="C14" s="19">
        <v>0</v>
      </c>
      <c r="D14" s="19">
        <v>0</v>
      </c>
      <c r="E14" s="19">
        <v>0</v>
      </c>
      <c r="F14" s="19">
        <v>0</v>
      </c>
      <c r="G14" s="19">
        <v>7</v>
      </c>
      <c r="H14" s="19">
        <v>0</v>
      </c>
      <c r="I14" s="29">
        <f t="shared" si="0"/>
        <v>7</v>
      </c>
    </row>
    <row r="15" spans="2:10" x14ac:dyDescent="0.25">
      <c r="B15" s="7" t="s">
        <v>33</v>
      </c>
      <c r="C15" s="19">
        <v>0</v>
      </c>
      <c r="D15" s="19">
        <v>27</v>
      </c>
      <c r="E15" s="19">
        <v>0</v>
      </c>
      <c r="F15" s="19">
        <v>1</v>
      </c>
      <c r="G15" s="19">
        <v>0</v>
      </c>
      <c r="H15" s="19">
        <v>2</v>
      </c>
      <c r="I15" s="29">
        <f t="shared" si="0"/>
        <v>30</v>
      </c>
    </row>
    <row r="16" spans="2:10" x14ac:dyDescent="0.25">
      <c r="B16" s="7" t="s">
        <v>23</v>
      </c>
      <c r="C16" s="19">
        <v>0</v>
      </c>
      <c r="D16" s="19">
        <v>2616</v>
      </c>
      <c r="E16" s="19">
        <v>0</v>
      </c>
      <c r="F16" s="19">
        <v>13</v>
      </c>
      <c r="G16" s="19">
        <v>56</v>
      </c>
      <c r="H16" s="19">
        <v>17010</v>
      </c>
      <c r="I16" s="29">
        <f t="shared" si="0"/>
        <v>19695</v>
      </c>
    </row>
    <row r="17" spans="2:10" x14ac:dyDescent="0.25">
      <c r="B17" s="7" t="s">
        <v>29</v>
      </c>
      <c r="C17" s="19">
        <v>1</v>
      </c>
      <c r="D17" s="19">
        <v>928</v>
      </c>
      <c r="E17" s="19">
        <v>14</v>
      </c>
      <c r="F17" s="19">
        <v>15</v>
      </c>
      <c r="G17" s="19">
        <v>181</v>
      </c>
      <c r="H17" s="19">
        <v>2</v>
      </c>
      <c r="I17" s="29">
        <f t="shared" si="0"/>
        <v>1141</v>
      </c>
    </row>
    <row r="18" spans="2:10" x14ac:dyDescent="0.25">
      <c r="B18" s="7" t="s">
        <v>30</v>
      </c>
      <c r="C18" s="19">
        <v>4</v>
      </c>
      <c r="D18" s="19">
        <v>7060</v>
      </c>
      <c r="E18" s="19">
        <v>64</v>
      </c>
      <c r="F18" s="19">
        <v>149</v>
      </c>
      <c r="G18" s="19">
        <v>1122</v>
      </c>
      <c r="H18" s="19">
        <v>16</v>
      </c>
      <c r="I18" s="29">
        <f t="shared" si="0"/>
        <v>8415</v>
      </c>
    </row>
    <row r="19" spans="2:10" x14ac:dyDescent="0.25">
      <c r="B19" s="7" t="s">
        <v>32</v>
      </c>
      <c r="C19" s="19">
        <v>0</v>
      </c>
      <c r="D19" s="19">
        <v>18</v>
      </c>
      <c r="E19" s="19">
        <v>0</v>
      </c>
      <c r="F19" s="19">
        <v>18</v>
      </c>
      <c r="G19" s="19">
        <v>2230</v>
      </c>
      <c r="H19" s="19">
        <v>0</v>
      </c>
      <c r="I19" s="29">
        <f t="shared" si="0"/>
        <v>2266</v>
      </c>
    </row>
    <row r="20" spans="2:10" ht="15.75" thickBot="1" x14ac:dyDescent="0.3">
      <c r="B20" s="1" t="s">
        <v>39</v>
      </c>
      <c r="C20" s="27">
        <v>4</v>
      </c>
      <c r="D20" s="27">
        <v>1344</v>
      </c>
      <c r="E20" s="27">
        <v>37</v>
      </c>
      <c r="F20" s="27">
        <v>20</v>
      </c>
      <c r="G20" s="27">
        <v>405</v>
      </c>
      <c r="H20" s="27">
        <v>3123</v>
      </c>
      <c r="I20" s="30">
        <f t="shared" si="0"/>
        <v>4933</v>
      </c>
      <c r="J20" s="50"/>
    </row>
    <row r="21" spans="2:10" ht="15.75" thickBot="1" x14ac:dyDescent="0.3">
      <c r="B21" s="13" t="s">
        <v>38</v>
      </c>
      <c r="C21" s="28">
        <f t="shared" ref="C21:I21" si="1">+SUM(C8:C20)</f>
        <v>10</v>
      </c>
      <c r="D21" s="28">
        <f t="shared" si="1"/>
        <v>16943</v>
      </c>
      <c r="E21" s="28">
        <f t="shared" si="1"/>
        <v>157</v>
      </c>
      <c r="F21" s="28">
        <f t="shared" si="1"/>
        <v>354</v>
      </c>
      <c r="G21" s="28">
        <f t="shared" si="1"/>
        <v>5307</v>
      </c>
      <c r="H21" s="28">
        <f t="shared" si="1"/>
        <v>26313</v>
      </c>
      <c r="I21" s="28">
        <f t="shared" si="1"/>
        <v>49084</v>
      </c>
    </row>
  </sheetData>
  <phoneticPr fontId="2" type="noConversion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6"/>
  <sheetViews>
    <sheetView zoomScaleNormal="100" workbookViewId="0"/>
  </sheetViews>
  <sheetFormatPr defaultColWidth="9.140625" defaultRowHeight="15" x14ac:dyDescent="0.25"/>
  <cols>
    <col min="1" max="1" width="9.140625" style="31"/>
    <col min="2" max="2" width="60.7109375" style="31" customWidth="1"/>
    <col min="3" max="11" width="11.7109375" style="31" customWidth="1"/>
    <col min="12" max="16384" width="9.140625" style="31"/>
  </cols>
  <sheetData>
    <row r="2" spans="2:11" ht="17.25" x14ac:dyDescent="0.3">
      <c r="B2" s="32" t="s">
        <v>64</v>
      </c>
    </row>
    <row r="4" spans="2:11" ht="15.75" thickBot="1" x14ac:dyDescent="0.3">
      <c r="B4" s="33"/>
      <c r="C4" s="34">
        <v>2010</v>
      </c>
      <c r="D4" s="34">
        <v>2011</v>
      </c>
      <c r="E4" s="34">
        <v>2012</v>
      </c>
      <c r="F4" s="34">
        <v>2013</v>
      </c>
      <c r="G4" s="34">
        <v>2014</v>
      </c>
      <c r="H4" s="34">
        <v>2015</v>
      </c>
      <c r="I4" s="34">
        <v>2016</v>
      </c>
      <c r="J4" s="34">
        <v>2017</v>
      </c>
      <c r="K4" s="34">
        <v>2018</v>
      </c>
    </row>
    <row r="5" spans="2:11" x14ac:dyDescent="0.25">
      <c r="B5" s="5" t="s">
        <v>72</v>
      </c>
      <c r="C5" s="17" t="s">
        <v>61</v>
      </c>
      <c r="D5" s="17" t="s">
        <v>61</v>
      </c>
      <c r="E5" s="17" t="s">
        <v>61</v>
      </c>
      <c r="F5" s="17" t="s">
        <v>61</v>
      </c>
      <c r="G5" s="17" t="s">
        <v>61</v>
      </c>
      <c r="H5" s="17">
        <f>+SUM(H6:H8)</f>
        <v>13</v>
      </c>
      <c r="I5" s="17">
        <f>+SUM(I6:I8)</f>
        <v>1305</v>
      </c>
      <c r="J5" s="17">
        <f>+SUM(J6:J8)</f>
        <v>1303</v>
      </c>
      <c r="K5" s="17">
        <f>+SUM(K6:K8)</f>
        <v>532</v>
      </c>
    </row>
    <row r="6" spans="2:11" x14ac:dyDescent="0.25">
      <c r="B6" s="7" t="s">
        <v>73</v>
      </c>
      <c r="C6" s="19" t="s">
        <v>61</v>
      </c>
      <c r="D6" s="19" t="s">
        <v>61</v>
      </c>
      <c r="E6" s="19" t="s">
        <v>61</v>
      </c>
      <c r="F6" s="19" t="s">
        <v>61</v>
      </c>
      <c r="G6" s="19" t="s">
        <v>61</v>
      </c>
      <c r="H6" s="19">
        <v>11</v>
      </c>
      <c r="I6" s="19">
        <v>1235</v>
      </c>
      <c r="J6" s="19">
        <v>1257</v>
      </c>
      <c r="K6" s="19">
        <v>507</v>
      </c>
    </row>
    <row r="7" spans="2:11" x14ac:dyDescent="0.25">
      <c r="B7" s="7" t="s">
        <v>65</v>
      </c>
      <c r="C7" s="19" t="s">
        <v>61</v>
      </c>
      <c r="D7" s="19" t="s">
        <v>61</v>
      </c>
      <c r="E7" s="19" t="s">
        <v>61</v>
      </c>
      <c r="F7" s="19" t="s">
        <v>61</v>
      </c>
      <c r="G7" s="19" t="s">
        <v>61</v>
      </c>
      <c r="H7" s="19">
        <v>0</v>
      </c>
      <c r="I7" s="19">
        <v>68</v>
      </c>
      <c r="J7" s="19">
        <v>45</v>
      </c>
      <c r="K7" s="19">
        <v>24</v>
      </c>
    </row>
    <row r="8" spans="2:11" ht="15.75" thickBot="1" x14ac:dyDescent="0.3">
      <c r="B8" s="3" t="s">
        <v>66</v>
      </c>
      <c r="C8" s="21" t="s">
        <v>61</v>
      </c>
      <c r="D8" s="21" t="s">
        <v>61</v>
      </c>
      <c r="E8" s="21" t="s">
        <v>61</v>
      </c>
      <c r="F8" s="21" t="s">
        <v>61</v>
      </c>
      <c r="G8" s="21" t="s">
        <v>61</v>
      </c>
      <c r="H8" s="21">
        <v>2</v>
      </c>
      <c r="I8" s="21">
        <v>2</v>
      </c>
      <c r="J8" s="21">
        <v>1</v>
      </c>
      <c r="K8" s="21">
        <v>1</v>
      </c>
    </row>
    <row r="9" spans="2:11" x14ac:dyDescent="0.25">
      <c r="B9" s="5" t="s">
        <v>74</v>
      </c>
      <c r="C9" s="17" t="s">
        <v>61</v>
      </c>
      <c r="D9" s="17" t="s">
        <v>61</v>
      </c>
      <c r="E9" s="17" t="s">
        <v>61</v>
      </c>
      <c r="F9" s="17" t="s">
        <v>61</v>
      </c>
      <c r="G9" s="17" t="s">
        <v>61</v>
      </c>
      <c r="H9" s="17">
        <f>+SUM(H10:H14)</f>
        <v>11</v>
      </c>
      <c r="I9" s="17">
        <f>+SUM(I10:I14)</f>
        <v>1235</v>
      </c>
      <c r="J9" s="17">
        <f>+SUM(J10:J14)</f>
        <v>1257</v>
      </c>
      <c r="K9" s="17">
        <f>+SUM(K10:K14)</f>
        <v>507</v>
      </c>
    </row>
    <row r="10" spans="2:11" x14ac:dyDescent="0.25">
      <c r="B10" s="7" t="s">
        <v>67</v>
      </c>
      <c r="C10" s="19" t="s">
        <v>61</v>
      </c>
      <c r="D10" s="19" t="s">
        <v>61</v>
      </c>
      <c r="E10" s="19" t="s">
        <v>61</v>
      </c>
      <c r="F10" s="19" t="s">
        <v>61</v>
      </c>
      <c r="G10" s="19" t="s">
        <v>61</v>
      </c>
      <c r="H10" s="19">
        <v>2</v>
      </c>
      <c r="I10" s="19">
        <v>163</v>
      </c>
      <c r="J10" s="19">
        <v>190</v>
      </c>
      <c r="K10" s="19">
        <v>80</v>
      </c>
    </row>
    <row r="11" spans="2:11" x14ac:dyDescent="0.25">
      <c r="B11" s="7" t="s">
        <v>68</v>
      </c>
      <c r="C11" s="19" t="s">
        <v>61</v>
      </c>
      <c r="D11" s="19" t="s">
        <v>61</v>
      </c>
      <c r="E11" s="19" t="s">
        <v>61</v>
      </c>
      <c r="F11" s="19" t="s">
        <v>61</v>
      </c>
      <c r="G11" s="19" t="s">
        <v>61</v>
      </c>
      <c r="H11" s="19">
        <v>3</v>
      </c>
      <c r="I11" s="19">
        <v>542</v>
      </c>
      <c r="J11" s="19">
        <v>608</v>
      </c>
      <c r="K11" s="19">
        <v>253</v>
      </c>
    </row>
    <row r="12" spans="2:11" x14ac:dyDescent="0.25">
      <c r="B12" s="7" t="s">
        <v>69</v>
      </c>
      <c r="C12" s="19" t="s">
        <v>61</v>
      </c>
      <c r="D12" s="19" t="s">
        <v>61</v>
      </c>
      <c r="E12" s="19" t="s">
        <v>61</v>
      </c>
      <c r="F12" s="19" t="s">
        <v>61</v>
      </c>
      <c r="G12" s="19" t="s">
        <v>61</v>
      </c>
      <c r="H12" s="19">
        <v>6</v>
      </c>
      <c r="I12" s="19">
        <v>493</v>
      </c>
      <c r="J12" s="19">
        <v>426</v>
      </c>
      <c r="K12" s="19">
        <v>151</v>
      </c>
    </row>
    <row r="13" spans="2:11" x14ac:dyDescent="0.25">
      <c r="B13" s="7" t="s">
        <v>70</v>
      </c>
      <c r="C13" s="19" t="s">
        <v>61</v>
      </c>
      <c r="D13" s="19" t="s">
        <v>61</v>
      </c>
      <c r="E13" s="19" t="s">
        <v>61</v>
      </c>
      <c r="F13" s="19" t="s">
        <v>61</v>
      </c>
      <c r="G13" s="19" t="s">
        <v>61</v>
      </c>
      <c r="H13" s="19">
        <v>0</v>
      </c>
      <c r="I13" s="19">
        <v>29</v>
      </c>
      <c r="J13" s="19">
        <v>24</v>
      </c>
      <c r="K13" s="19">
        <v>14</v>
      </c>
    </row>
    <row r="14" spans="2:11" ht="15.75" thickBot="1" x14ac:dyDescent="0.3">
      <c r="B14" s="3" t="s">
        <v>71</v>
      </c>
      <c r="C14" s="21" t="s">
        <v>61</v>
      </c>
      <c r="D14" s="21" t="s">
        <v>61</v>
      </c>
      <c r="E14" s="21" t="s">
        <v>61</v>
      </c>
      <c r="F14" s="21" t="s">
        <v>61</v>
      </c>
      <c r="G14" s="21" t="s">
        <v>61</v>
      </c>
      <c r="H14" s="21">
        <v>0</v>
      </c>
      <c r="I14" s="21">
        <v>8</v>
      </c>
      <c r="J14" s="21">
        <v>9</v>
      </c>
      <c r="K14" s="21">
        <v>9</v>
      </c>
    </row>
    <row r="16" spans="2:11" x14ac:dyDescent="0.25">
      <c r="B16" s="31" t="s">
        <v>92</v>
      </c>
    </row>
  </sheetData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2"/>
  <sheetViews>
    <sheetView zoomScaleNormal="100" workbookViewId="0"/>
  </sheetViews>
  <sheetFormatPr defaultColWidth="9.140625" defaultRowHeight="15" x14ac:dyDescent="0.25"/>
  <cols>
    <col min="1" max="1" width="9.140625" style="31"/>
    <col min="2" max="2" width="60.7109375" style="31" customWidth="1"/>
    <col min="3" max="11" width="11.7109375" style="31" customWidth="1"/>
    <col min="12" max="16384" width="9.140625" style="31"/>
  </cols>
  <sheetData>
    <row r="2" spans="2:11" ht="17.25" x14ac:dyDescent="0.3">
      <c r="B2" s="32" t="s">
        <v>83</v>
      </c>
    </row>
    <row r="4" spans="2:11" ht="15.75" thickBot="1" x14ac:dyDescent="0.3">
      <c r="B4" s="33"/>
      <c r="C4" s="34">
        <v>2010</v>
      </c>
      <c r="D4" s="34">
        <v>2011</v>
      </c>
      <c r="E4" s="34">
        <v>2012</v>
      </c>
      <c r="F4" s="34">
        <v>2013</v>
      </c>
      <c r="G4" s="34">
        <v>2014</v>
      </c>
      <c r="H4" s="34">
        <v>2015</v>
      </c>
      <c r="I4" s="34">
        <v>2016</v>
      </c>
      <c r="J4" s="34">
        <v>2017</v>
      </c>
      <c r="K4" s="34">
        <v>2018</v>
      </c>
    </row>
    <row r="5" spans="2:11" x14ac:dyDescent="0.25">
      <c r="B5" s="7" t="s">
        <v>4</v>
      </c>
      <c r="C5" s="19" t="s">
        <v>61</v>
      </c>
      <c r="D5" s="19" t="s">
        <v>61</v>
      </c>
      <c r="E5" s="19" t="s">
        <v>61</v>
      </c>
      <c r="F5" s="19" t="s">
        <v>61</v>
      </c>
      <c r="G5" s="19" t="s">
        <v>61</v>
      </c>
      <c r="H5" s="19" t="s">
        <v>61</v>
      </c>
      <c r="I5" s="19" t="s">
        <v>61</v>
      </c>
      <c r="J5" s="19">
        <v>5757</v>
      </c>
      <c r="K5" s="19">
        <v>15322</v>
      </c>
    </row>
    <row r="6" spans="2:11" x14ac:dyDescent="0.25">
      <c r="B6" s="7" t="s">
        <v>5</v>
      </c>
      <c r="C6" s="19" t="s">
        <v>61</v>
      </c>
      <c r="D6" s="19" t="s">
        <v>61</v>
      </c>
      <c r="E6" s="19" t="s">
        <v>61</v>
      </c>
      <c r="F6" s="19" t="s">
        <v>61</v>
      </c>
      <c r="G6" s="19" t="s">
        <v>61</v>
      </c>
      <c r="H6" s="19" t="s">
        <v>61</v>
      </c>
      <c r="I6" s="19" t="s">
        <v>61</v>
      </c>
      <c r="J6" s="19">
        <v>518</v>
      </c>
      <c r="K6" s="19">
        <v>1311</v>
      </c>
    </row>
    <row r="7" spans="2:11" x14ac:dyDescent="0.25">
      <c r="B7" s="7" t="s">
        <v>6</v>
      </c>
      <c r="C7" s="19" t="s">
        <v>61</v>
      </c>
      <c r="D7" s="19" t="s">
        <v>61</v>
      </c>
      <c r="E7" s="19" t="s">
        <v>61</v>
      </c>
      <c r="F7" s="19" t="s">
        <v>61</v>
      </c>
      <c r="G7" s="19" t="s">
        <v>61</v>
      </c>
      <c r="H7" s="19" t="s">
        <v>61</v>
      </c>
      <c r="I7" s="19" t="s">
        <v>61</v>
      </c>
      <c r="J7" s="19">
        <v>384</v>
      </c>
      <c r="K7" s="19">
        <v>747</v>
      </c>
    </row>
    <row r="8" spans="2:11" x14ac:dyDescent="0.25">
      <c r="B8" s="7" t="s">
        <v>7</v>
      </c>
      <c r="C8" s="19" t="s">
        <v>61</v>
      </c>
      <c r="D8" s="19" t="s">
        <v>61</v>
      </c>
      <c r="E8" s="19" t="s">
        <v>61</v>
      </c>
      <c r="F8" s="19" t="s">
        <v>61</v>
      </c>
      <c r="G8" s="19" t="s">
        <v>61</v>
      </c>
      <c r="H8" s="19" t="s">
        <v>61</v>
      </c>
      <c r="I8" s="19" t="s">
        <v>61</v>
      </c>
      <c r="J8" s="19">
        <v>429</v>
      </c>
      <c r="K8" s="19">
        <v>1257</v>
      </c>
    </row>
    <row r="9" spans="2:11" ht="15.75" thickBot="1" x14ac:dyDescent="0.3">
      <c r="B9" s="3" t="s">
        <v>8</v>
      </c>
      <c r="C9" s="21" t="s">
        <v>61</v>
      </c>
      <c r="D9" s="21" t="s">
        <v>61</v>
      </c>
      <c r="E9" s="21" t="s">
        <v>61</v>
      </c>
      <c r="F9" s="21" t="s">
        <v>61</v>
      </c>
      <c r="G9" s="21" t="s">
        <v>61</v>
      </c>
      <c r="H9" s="21" t="s">
        <v>61</v>
      </c>
      <c r="I9" s="21" t="s">
        <v>61</v>
      </c>
      <c r="J9" s="21">
        <v>84</v>
      </c>
      <c r="K9" s="21">
        <v>170</v>
      </c>
    </row>
    <row r="10" spans="2:11" ht="15.75" thickBot="1" x14ac:dyDescent="0.3">
      <c r="B10" s="13" t="s">
        <v>38</v>
      </c>
      <c r="C10" s="28" t="s">
        <v>61</v>
      </c>
      <c r="D10" s="28" t="s">
        <v>61</v>
      </c>
      <c r="E10" s="28" t="s">
        <v>61</v>
      </c>
      <c r="F10" s="28" t="s">
        <v>61</v>
      </c>
      <c r="G10" s="28" t="s">
        <v>61</v>
      </c>
      <c r="H10" s="28" t="s">
        <v>61</v>
      </c>
      <c r="I10" s="28" t="s">
        <v>61</v>
      </c>
      <c r="J10" s="28">
        <f>+SUM(J5:J9)</f>
        <v>7172</v>
      </c>
      <c r="K10" s="28">
        <f>+SUM(K5:K9)</f>
        <v>18807</v>
      </c>
    </row>
    <row r="12" spans="2:11" x14ac:dyDescent="0.25">
      <c r="B12" s="31" t="s">
        <v>93</v>
      </c>
    </row>
  </sheetData>
  <pageMargins left="0.74803149606299213" right="0.74803149606299213" top="0.98425196850393704" bottom="0.98425196850393704" header="0" footer="0"/>
  <pageSetup paperSize="9" fitToHeight="0" orientation="landscape" horizontalDpi="1200" verticalDpi="1200" r:id="rId1"/>
  <headerFooter alignWithMargins="0"/>
  <ignoredErrors>
    <ignoredError sqref="J10:K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5</vt:i4>
      </vt:variant>
    </vt:vector>
  </HeadingPairs>
  <TitlesOfParts>
    <vt:vector size="11" baseType="lpstr">
      <vt:lpstr>Índex</vt:lpstr>
      <vt:lpstr>Pàg.1</vt:lpstr>
      <vt:lpstr>Pàg.2</vt:lpstr>
      <vt:lpstr>Pàg.3</vt:lpstr>
      <vt:lpstr>Pàg.4</vt:lpstr>
      <vt:lpstr>Pàg.5</vt:lpstr>
      <vt:lpstr>Pàg.1!_1Àrea_d_impressió</vt:lpstr>
      <vt:lpstr>Pàg.4!_1Àrea_d_impressió</vt:lpstr>
      <vt:lpstr>Pàg.5!_1Àrea_d_impressió</vt:lpstr>
      <vt:lpstr>Pàg.2!_2Àrea_d_impressió</vt:lpstr>
      <vt:lpstr>Pàg.3!_3Àrea_d_impressió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2018. Dret i Entitats Jurídiques</dc:title>
  <dc:subject>Estadístiques del Departament de Justícia 2018. Dret i Entitats Jurídiques</dc:subject>
  <dc:creator>Generalitat de Catalunya. Departament de Justícia</dc:creator>
  <cp:keywords>estadístiques, dret, entitats jurídiques, 2018, estadística</cp:keywords>
  <cp:lastModifiedBy>Redondo Vega, Yolanda</cp:lastModifiedBy>
  <cp:lastPrinted>2019-04-03T12:36:19Z</cp:lastPrinted>
  <dcterms:created xsi:type="dcterms:W3CDTF">2007-07-02T09:45:57Z</dcterms:created>
  <dcterms:modified xsi:type="dcterms:W3CDTF">2019-04-03T12:37:16Z</dcterms:modified>
</cp:coreProperties>
</file>