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Extractives no energètiques" sheetId="20" r:id="rId1"/>
    <sheet name="Siderúrgia i foneria fèrric" sheetId="21" r:id="rId2"/>
    <sheet name="Metal·lúrgia no fèrrica" sheetId="22" r:id="rId3"/>
    <sheet name="Transformats metàl·lics" sheetId="23" r:id="rId4"/>
    <sheet name="Ciment artificial" sheetId="24" r:id="rId5"/>
    <sheet name="Vidre" sheetId="25" r:id="rId6"/>
    <sheet name="Altres prod. min. no metal·lics" sheetId="26" r:id="rId7"/>
    <sheet name="Químic" sheetId="27" r:id="rId8"/>
    <sheet name="Alimentació, begudes i tabac" sheetId="28" r:id="rId9"/>
    <sheet name="Tèxtil i confecció" sheetId="29" r:id="rId10"/>
    <sheet name="Cuir i calçat" sheetId="30" r:id="rId11"/>
    <sheet name="Fusta, suro i mobles de fusta" sheetId="31" r:id="rId12"/>
    <sheet name="Pasta de paper, paper i cartró" sheetId="32" r:id="rId13"/>
    <sheet name="Arts gràfiques" sheetId="33" r:id="rId14"/>
    <sheet name="Transformats del cautxú" sheetId="34" r:id="rId15"/>
    <sheet name="Transformats plàstics" sheetId="35" r:id="rId16"/>
    <sheet name="Indústria diversa" sheetId="36" r:id="rId17"/>
  </sheets>
  <calcPr calcId="145621"/>
</workbook>
</file>

<file path=xl/calcChain.xml><?xml version="1.0" encoding="utf-8"?>
<calcChain xmlns="http://schemas.openxmlformats.org/spreadsheetml/2006/main">
  <c r="E17" i="36" l="1"/>
  <c r="E68" i="36" s="1"/>
  <c r="C67" i="36"/>
  <c r="P8" i="36"/>
  <c r="H8" i="36"/>
  <c r="J8" i="36"/>
  <c r="L8" i="36"/>
  <c r="N8" i="36"/>
  <c r="C69" i="36"/>
  <c r="Q69" i="36"/>
  <c r="P69" i="36"/>
  <c r="O69" i="36"/>
  <c r="N69" i="36"/>
  <c r="M69" i="36"/>
  <c r="L69" i="36"/>
  <c r="K69" i="36"/>
  <c r="J69" i="36"/>
  <c r="I69" i="36"/>
  <c r="H69" i="36"/>
  <c r="G69" i="36"/>
  <c r="F69" i="36"/>
  <c r="E69" i="36"/>
  <c r="D69" i="36"/>
  <c r="Q67" i="36"/>
  <c r="P67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Q66" i="36"/>
  <c r="P66" i="36"/>
  <c r="O66" i="36"/>
  <c r="N66" i="36"/>
  <c r="M66" i="36"/>
  <c r="L66" i="36"/>
  <c r="K66" i="36"/>
  <c r="J66" i="36"/>
  <c r="I66" i="36"/>
  <c r="H66" i="36"/>
  <c r="G66" i="36"/>
  <c r="F66" i="36"/>
  <c r="E66" i="36"/>
  <c r="D66" i="36"/>
  <c r="C66" i="36"/>
  <c r="Q24" i="36"/>
  <c r="P24" i="36"/>
  <c r="O24" i="36"/>
  <c r="N24" i="36"/>
  <c r="M24" i="36"/>
  <c r="L24" i="36"/>
  <c r="K24" i="36"/>
  <c r="J24" i="36"/>
  <c r="I24" i="36"/>
  <c r="H24" i="36"/>
  <c r="G24" i="36"/>
  <c r="F24" i="36"/>
  <c r="E24" i="36"/>
  <c r="D24" i="36"/>
  <c r="C24" i="36"/>
  <c r="Q17" i="36"/>
  <c r="Q68" i="36" s="1"/>
  <c r="P17" i="36"/>
  <c r="O17" i="36"/>
  <c r="O68" i="36" s="1"/>
  <c r="N17" i="36"/>
  <c r="M17" i="36"/>
  <c r="M68" i="36" s="1"/>
  <c r="L17" i="36"/>
  <c r="K17" i="36"/>
  <c r="K68" i="36" s="1"/>
  <c r="J17" i="36"/>
  <c r="I17" i="36"/>
  <c r="I68" i="36" s="1"/>
  <c r="H17" i="36"/>
  <c r="G17" i="36"/>
  <c r="G68" i="36" s="1"/>
  <c r="F17" i="36"/>
  <c r="D17" i="36"/>
  <c r="C17" i="36"/>
  <c r="C68" i="36" s="1"/>
  <c r="Q8" i="36"/>
  <c r="O8" i="36"/>
  <c r="M8" i="36"/>
  <c r="K8" i="36"/>
  <c r="I8" i="36"/>
  <c r="G8" i="36"/>
  <c r="F8" i="36"/>
  <c r="E8" i="36"/>
  <c r="D8" i="36"/>
  <c r="D23" i="36" s="1"/>
  <c r="C8" i="36"/>
  <c r="P17" i="35"/>
  <c r="I8" i="35"/>
  <c r="K8" i="35"/>
  <c r="M8" i="35"/>
  <c r="O8" i="35"/>
  <c r="Q8" i="35"/>
  <c r="E8" i="35"/>
  <c r="G8" i="35"/>
  <c r="C69" i="35"/>
  <c r="Q69" i="35"/>
  <c r="P69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Q67" i="35"/>
  <c r="P67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C67" i="35"/>
  <c r="Q66" i="35"/>
  <c r="P66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C66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C24" i="35"/>
  <c r="Q17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C17" i="35"/>
  <c r="P8" i="35"/>
  <c r="N8" i="35"/>
  <c r="L8" i="35"/>
  <c r="J8" i="35"/>
  <c r="H8" i="35"/>
  <c r="F8" i="35"/>
  <c r="D8" i="35"/>
  <c r="C8" i="35"/>
  <c r="C66" i="34"/>
  <c r="C8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C17" i="34"/>
  <c r="Q8" i="34"/>
  <c r="P8" i="34"/>
  <c r="O8" i="34"/>
  <c r="N8" i="34"/>
  <c r="M8" i="34"/>
  <c r="L8" i="34"/>
  <c r="K8" i="34"/>
  <c r="J8" i="34"/>
  <c r="I8" i="34"/>
  <c r="H8" i="34"/>
  <c r="G8" i="34"/>
  <c r="F8" i="34"/>
  <c r="E8" i="34"/>
  <c r="D8" i="34"/>
  <c r="P17" i="33"/>
  <c r="P68" i="33" s="1"/>
  <c r="L17" i="33"/>
  <c r="L68" i="33" s="1"/>
  <c r="N17" i="33"/>
  <c r="N68" i="33" s="1"/>
  <c r="C66" i="33"/>
  <c r="C8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Q17" i="33"/>
  <c r="O17" i="33"/>
  <c r="M17" i="33"/>
  <c r="K17" i="33"/>
  <c r="J17" i="33"/>
  <c r="J68" i="33" s="1"/>
  <c r="I17" i="33"/>
  <c r="H17" i="33"/>
  <c r="H68" i="33" s="1"/>
  <c r="G17" i="33"/>
  <c r="F17" i="33"/>
  <c r="F68" i="33" s="1"/>
  <c r="E17" i="33"/>
  <c r="D17" i="33"/>
  <c r="D68" i="33" s="1"/>
  <c r="C17" i="33"/>
  <c r="Q8" i="33"/>
  <c r="P8" i="33"/>
  <c r="O8" i="33"/>
  <c r="N8" i="33"/>
  <c r="M8" i="33"/>
  <c r="L8" i="33"/>
  <c r="K8" i="33"/>
  <c r="J8" i="33"/>
  <c r="I8" i="33"/>
  <c r="H8" i="33"/>
  <c r="G8" i="33"/>
  <c r="F8" i="33"/>
  <c r="E8" i="33"/>
  <c r="D8" i="33"/>
  <c r="C17" i="32"/>
  <c r="E67" i="32"/>
  <c r="G67" i="32"/>
  <c r="I67" i="32"/>
  <c r="K67" i="32"/>
  <c r="M67" i="32"/>
  <c r="O67" i="32"/>
  <c r="Q67" i="32"/>
  <c r="C66" i="32"/>
  <c r="C8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P67" i="32"/>
  <c r="N67" i="32"/>
  <c r="L67" i="32"/>
  <c r="J67" i="32"/>
  <c r="H67" i="32"/>
  <c r="F67" i="32"/>
  <c r="D67" i="32"/>
  <c r="C67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C17" i="31"/>
  <c r="E24" i="31"/>
  <c r="G24" i="31"/>
  <c r="I24" i="31"/>
  <c r="K24" i="31"/>
  <c r="M24" i="31"/>
  <c r="O24" i="31"/>
  <c r="Q24" i="31"/>
  <c r="C67" i="31"/>
  <c r="L8" i="31"/>
  <c r="N8" i="31"/>
  <c r="P8" i="31"/>
  <c r="D8" i="31"/>
  <c r="F8" i="31"/>
  <c r="H8" i="31"/>
  <c r="J8" i="31"/>
  <c r="C69" i="31"/>
  <c r="Q69" i="31"/>
  <c r="P69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Q67" i="31"/>
  <c r="P67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C66" i="31"/>
  <c r="P24" i="31"/>
  <c r="N24" i="31"/>
  <c r="L24" i="31"/>
  <c r="J24" i="31"/>
  <c r="H24" i="31"/>
  <c r="F24" i="31"/>
  <c r="D24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Q8" i="31"/>
  <c r="O8" i="31"/>
  <c r="M8" i="31"/>
  <c r="K8" i="31"/>
  <c r="I8" i="31"/>
  <c r="G8" i="31"/>
  <c r="E8" i="31"/>
  <c r="C8" i="31"/>
  <c r="C67" i="30"/>
  <c r="N8" i="30"/>
  <c r="P8" i="30"/>
  <c r="C8" i="30"/>
  <c r="C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Q17" i="30"/>
  <c r="Q68" i="30" s="1"/>
  <c r="P17" i="30"/>
  <c r="O17" i="30"/>
  <c r="O68" i="30" s="1"/>
  <c r="N17" i="30"/>
  <c r="M17" i="30"/>
  <c r="M68" i="30" s="1"/>
  <c r="L17" i="30"/>
  <c r="K17" i="30"/>
  <c r="K68" i="30" s="1"/>
  <c r="J17" i="30"/>
  <c r="I17" i="30"/>
  <c r="I68" i="30" s="1"/>
  <c r="H17" i="30"/>
  <c r="G17" i="30"/>
  <c r="G68" i="30" s="1"/>
  <c r="F17" i="30"/>
  <c r="E17" i="30"/>
  <c r="E68" i="30" s="1"/>
  <c r="D17" i="30"/>
  <c r="C17" i="30"/>
  <c r="C68" i="30" s="1"/>
  <c r="Q8" i="30"/>
  <c r="O8" i="30"/>
  <c r="M8" i="30"/>
  <c r="L8" i="30"/>
  <c r="L23" i="30" s="1"/>
  <c r="K8" i="30"/>
  <c r="J8" i="30"/>
  <c r="I8" i="30"/>
  <c r="H8" i="30"/>
  <c r="H23" i="30" s="1"/>
  <c r="G8" i="30"/>
  <c r="F8" i="30"/>
  <c r="E8" i="30"/>
  <c r="D8" i="30"/>
  <c r="D23" i="30" s="1"/>
  <c r="P24" i="29"/>
  <c r="C67" i="29"/>
  <c r="C69" i="29"/>
  <c r="Q69" i="29"/>
  <c r="P69" i="29"/>
  <c r="O69" i="29"/>
  <c r="N69" i="29"/>
  <c r="M69" i="29"/>
  <c r="L69" i="29"/>
  <c r="K69" i="29"/>
  <c r="J69" i="29"/>
  <c r="I69" i="29"/>
  <c r="H69" i="29"/>
  <c r="G69" i="29"/>
  <c r="F69" i="29"/>
  <c r="E69" i="29"/>
  <c r="D69" i="29"/>
  <c r="Q67" i="29"/>
  <c r="P67" i="29"/>
  <c r="O67" i="29"/>
  <c r="N67" i="29"/>
  <c r="M67" i="29"/>
  <c r="L67" i="29"/>
  <c r="K67" i="29"/>
  <c r="J67" i="29"/>
  <c r="I67" i="29"/>
  <c r="H67" i="29"/>
  <c r="G67" i="29"/>
  <c r="F67" i="29"/>
  <c r="E67" i="29"/>
  <c r="D67" i="29"/>
  <c r="Q66" i="29"/>
  <c r="P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C66" i="29"/>
  <c r="Q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C8" i="29"/>
  <c r="J17" i="28"/>
  <c r="L17" i="28"/>
  <c r="N17" i="28"/>
  <c r="P17" i="28"/>
  <c r="C67" i="28"/>
  <c r="C69" i="28"/>
  <c r="Q69" i="28"/>
  <c r="P69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Q67" i="28"/>
  <c r="P67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C66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Q17" i="28"/>
  <c r="O17" i="28"/>
  <c r="M17" i="28"/>
  <c r="K17" i="28"/>
  <c r="I17" i="28"/>
  <c r="H17" i="28"/>
  <c r="G17" i="28"/>
  <c r="F17" i="28"/>
  <c r="E17" i="28"/>
  <c r="D17" i="28"/>
  <c r="C17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C8" i="28"/>
  <c r="P17" i="27"/>
  <c r="C8" i="27"/>
  <c r="C6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D69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D67" i="27"/>
  <c r="C67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C66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Q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17" i="26"/>
  <c r="E67" i="26"/>
  <c r="G67" i="26"/>
  <c r="I67" i="26"/>
  <c r="K67" i="26"/>
  <c r="M67" i="26"/>
  <c r="O67" i="26"/>
  <c r="Q67" i="26"/>
  <c r="C8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D69" i="26"/>
  <c r="C69" i="26"/>
  <c r="P67" i="26"/>
  <c r="N67" i="26"/>
  <c r="L67" i="26"/>
  <c r="J67" i="26"/>
  <c r="H67" i="26"/>
  <c r="F67" i="26"/>
  <c r="D67" i="26"/>
  <c r="C67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D66" i="26"/>
  <c r="C66" i="26"/>
  <c r="P24" i="26"/>
  <c r="N24" i="26"/>
  <c r="L24" i="26"/>
  <c r="J24" i="26"/>
  <c r="H24" i="26"/>
  <c r="F24" i="26"/>
  <c r="D24" i="26"/>
  <c r="C24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P17" i="25"/>
  <c r="E8" i="25"/>
  <c r="G8" i="25"/>
  <c r="I8" i="25"/>
  <c r="K8" i="25"/>
  <c r="M8" i="25"/>
  <c r="O8" i="25"/>
  <c r="Q8" i="25"/>
  <c r="Q69" i="25"/>
  <c r="P69" i="25"/>
  <c r="O69" i="25"/>
  <c r="N69" i="25"/>
  <c r="M69" i="25"/>
  <c r="L69" i="25"/>
  <c r="K69" i="25"/>
  <c r="J69" i="25"/>
  <c r="I69" i="25"/>
  <c r="H69" i="25"/>
  <c r="G69" i="25"/>
  <c r="F69" i="25"/>
  <c r="E69" i="25"/>
  <c r="D69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C67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C66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Q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P8" i="25"/>
  <c r="N8" i="25"/>
  <c r="L8" i="25"/>
  <c r="J8" i="25"/>
  <c r="H8" i="25"/>
  <c r="F8" i="25"/>
  <c r="D8" i="25"/>
  <c r="C8" i="25"/>
  <c r="P17" i="24"/>
  <c r="C17" i="24"/>
  <c r="L24" i="24"/>
  <c r="P24" i="24"/>
  <c r="J69" i="24"/>
  <c r="L69" i="24"/>
  <c r="N69" i="24"/>
  <c r="P69" i="24"/>
  <c r="C69" i="24"/>
  <c r="D24" i="24"/>
  <c r="E24" i="24"/>
  <c r="F24" i="24"/>
  <c r="G24" i="24"/>
  <c r="H24" i="24"/>
  <c r="I24" i="24"/>
  <c r="J24" i="24"/>
  <c r="K24" i="24"/>
  <c r="M24" i="24"/>
  <c r="N24" i="24"/>
  <c r="O24" i="24"/>
  <c r="Q24" i="24"/>
  <c r="C24" i="24"/>
  <c r="Q69" i="24"/>
  <c r="O69" i="24"/>
  <c r="M69" i="24"/>
  <c r="K69" i="24"/>
  <c r="I69" i="24"/>
  <c r="H69" i="24"/>
  <c r="G69" i="24"/>
  <c r="F69" i="24"/>
  <c r="E69" i="24"/>
  <c r="D69" i="24"/>
  <c r="Q67" i="24"/>
  <c r="P67" i="24"/>
  <c r="O67" i="24"/>
  <c r="N67" i="24"/>
  <c r="M67" i="24"/>
  <c r="L67" i="24"/>
  <c r="K67" i="24"/>
  <c r="J67" i="24"/>
  <c r="I67" i="24"/>
  <c r="H67" i="24"/>
  <c r="G67" i="24"/>
  <c r="F67" i="24"/>
  <c r="E67" i="24"/>
  <c r="D67" i="24"/>
  <c r="C67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C66" i="24"/>
  <c r="Q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Q8" i="24"/>
  <c r="P8" i="24"/>
  <c r="O8" i="24"/>
  <c r="N8" i="24"/>
  <c r="M8" i="24"/>
  <c r="M65" i="24" s="1"/>
  <c r="L8" i="24"/>
  <c r="K8" i="24"/>
  <c r="K65" i="24" s="1"/>
  <c r="J8" i="24"/>
  <c r="I8" i="24"/>
  <c r="I65" i="24" s="1"/>
  <c r="H8" i="24"/>
  <c r="G8" i="24"/>
  <c r="G65" i="24" s="1"/>
  <c r="F8" i="24"/>
  <c r="E8" i="24"/>
  <c r="E65" i="24" s="1"/>
  <c r="D8" i="24"/>
  <c r="C67" i="23"/>
  <c r="O8" i="23"/>
  <c r="L8" i="23"/>
  <c r="N8" i="23"/>
  <c r="P8" i="23"/>
  <c r="C69" i="23"/>
  <c r="Q69" i="23"/>
  <c r="P69" i="23"/>
  <c r="O69" i="23"/>
  <c r="N69" i="23"/>
  <c r="M69" i="23"/>
  <c r="L69" i="23"/>
  <c r="K69" i="23"/>
  <c r="J69" i="23"/>
  <c r="I69" i="23"/>
  <c r="H69" i="23"/>
  <c r="G69" i="23"/>
  <c r="F69" i="23"/>
  <c r="E69" i="23"/>
  <c r="D69" i="23"/>
  <c r="Q67" i="23"/>
  <c r="P67" i="23"/>
  <c r="O67" i="23"/>
  <c r="N67" i="23"/>
  <c r="M67" i="23"/>
  <c r="L67" i="23"/>
  <c r="K67" i="23"/>
  <c r="J67" i="23"/>
  <c r="I67" i="23"/>
  <c r="H67" i="23"/>
  <c r="G67" i="23"/>
  <c r="F67" i="23"/>
  <c r="E67" i="23"/>
  <c r="D67" i="23"/>
  <c r="Q66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C66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Q8" i="23"/>
  <c r="M8" i="23"/>
  <c r="K8" i="23"/>
  <c r="J8" i="23"/>
  <c r="I8" i="23"/>
  <c r="H8" i="23"/>
  <c r="G8" i="23"/>
  <c r="F8" i="23"/>
  <c r="E8" i="23"/>
  <c r="D8" i="23"/>
  <c r="C8" i="23"/>
  <c r="L23" i="36" l="1"/>
  <c r="H23" i="36"/>
  <c r="P23" i="36"/>
  <c r="C23" i="36"/>
  <c r="E23" i="36"/>
  <c r="G23" i="36"/>
  <c r="I23" i="36"/>
  <c r="K23" i="36"/>
  <c r="M23" i="36"/>
  <c r="O23" i="36"/>
  <c r="Q23" i="36"/>
  <c r="C22" i="36"/>
  <c r="C36" i="36" s="1"/>
  <c r="E22" i="36"/>
  <c r="E36" i="36" s="1"/>
  <c r="G22" i="36"/>
  <c r="G36" i="36" s="1"/>
  <c r="I22" i="36"/>
  <c r="I36" i="36" s="1"/>
  <c r="K22" i="36"/>
  <c r="K36" i="36" s="1"/>
  <c r="M22" i="36"/>
  <c r="M36" i="36" s="1"/>
  <c r="O22" i="36"/>
  <c r="O36" i="36" s="1"/>
  <c r="E30" i="36"/>
  <c r="C65" i="36"/>
  <c r="G65" i="36"/>
  <c r="K65" i="36"/>
  <c r="O65" i="36"/>
  <c r="D68" i="36"/>
  <c r="H68" i="36"/>
  <c r="L68" i="36"/>
  <c r="P68" i="36"/>
  <c r="D65" i="36"/>
  <c r="F65" i="36"/>
  <c r="H65" i="36"/>
  <c r="J65" i="36"/>
  <c r="L65" i="36"/>
  <c r="N65" i="36"/>
  <c r="P65" i="36"/>
  <c r="P22" i="36"/>
  <c r="D22" i="36"/>
  <c r="F22" i="36"/>
  <c r="F34" i="36" s="1"/>
  <c r="H22" i="36"/>
  <c r="J22" i="36"/>
  <c r="J34" i="36" s="1"/>
  <c r="L22" i="36"/>
  <c r="N22" i="36"/>
  <c r="N34" i="36" s="1"/>
  <c r="Q22" i="36"/>
  <c r="Q37" i="36" s="1"/>
  <c r="F23" i="36"/>
  <c r="F36" i="36" s="1"/>
  <c r="J23" i="36"/>
  <c r="N23" i="36"/>
  <c r="N36" i="36" s="1"/>
  <c r="M37" i="36"/>
  <c r="E65" i="36"/>
  <c r="I65" i="36"/>
  <c r="M65" i="36"/>
  <c r="Q65" i="36"/>
  <c r="F68" i="36"/>
  <c r="J68" i="36"/>
  <c r="N68" i="36"/>
  <c r="C65" i="35"/>
  <c r="C23" i="35"/>
  <c r="E65" i="35"/>
  <c r="E23" i="35"/>
  <c r="G65" i="35"/>
  <c r="G23" i="35"/>
  <c r="I65" i="35"/>
  <c r="I23" i="35"/>
  <c r="K65" i="35"/>
  <c r="K23" i="35"/>
  <c r="M65" i="35"/>
  <c r="M23" i="35"/>
  <c r="O65" i="35"/>
  <c r="O22" i="35"/>
  <c r="O30" i="35" s="1"/>
  <c r="O23" i="35"/>
  <c r="Q65" i="35"/>
  <c r="Q22" i="35"/>
  <c r="Q30" i="35" s="1"/>
  <c r="Q23" i="35"/>
  <c r="D68" i="35"/>
  <c r="F68" i="35"/>
  <c r="H68" i="35"/>
  <c r="J68" i="35"/>
  <c r="L68" i="35"/>
  <c r="N68" i="35"/>
  <c r="P68" i="35"/>
  <c r="C22" i="35"/>
  <c r="C30" i="35" s="1"/>
  <c r="E22" i="35"/>
  <c r="E34" i="35" s="1"/>
  <c r="G22" i="35"/>
  <c r="G30" i="35" s="1"/>
  <c r="I22" i="35"/>
  <c r="I34" i="35" s="1"/>
  <c r="K22" i="35"/>
  <c r="K30" i="35" s="1"/>
  <c r="M22" i="35"/>
  <c r="M34" i="35" s="1"/>
  <c r="C37" i="35"/>
  <c r="E37" i="35"/>
  <c r="G37" i="35"/>
  <c r="I37" i="35"/>
  <c r="K37" i="35"/>
  <c r="M37" i="35"/>
  <c r="O37" i="35"/>
  <c r="Q37" i="35"/>
  <c r="D23" i="35"/>
  <c r="D65" i="35"/>
  <c r="F23" i="35"/>
  <c r="F65" i="35"/>
  <c r="H23" i="35"/>
  <c r="H65" i="35"/>
  <c r="J23" i="35"/>
  <c r="J65" i="35"/>
  <c r="L23" i="35"/>
  <c r="L65" i="35"/>
  <c r="N23" i="35"/>
  <c r="N65" i="35"/>
  <c r="P23" i="35"/>
  <c r="P65" i="35"/>
  <c r="P22" i="35"/>
  <c r="P30" i="35" s="1"/>
  <c r="C68" i="35"/>
  <c r="E68" i="35"/>
  <c r="G68" i="35"/>
  <c r="I68" i="35"/>
  <c r="K68" i="35"/>
  <c r="M68" i="35"/>
  <c r="O68" i="35"/>
  <c r="Q68" i="35"/>
  <c r="D22" i="35"/>
  <c r="D34" i="35" s="1"/>
  <c r="F22" i="35"/>
  <c r="H22" i="35"/>
  <c r="H34" i="35" s="1"/>
  <c r="J22" i="35"/>
  <c r="L22" i="35"/>
  <c r="L34" i="35" s="1"/>
  <c r="N22" i="35"/>
  <c r="D37" i="35"/>
  <c r="F37" i="35"/>
  <c r="H37" i="35"/>
  <c r="J37" i="35"/>
  <c r="L37" i="35"/>
  <c r="N37" i="35"/>
  <c r="Q22" i="34"/>
  <c r="Q32" i="34" s="1"/>
  <c r="D65" i="34"/>
  <c r="F65" i="34"/>
  <c r="H65" i="34"/>
  <c r="J65" i="34"/>
  <c r="L65" i="34"/>
  <c r="N65" i="34"/>
  <c r="P65" i="34"/>
  <c r="P22" i="34"/>
  <c r="P30" i="34" s="1"/>
  <c r="C68" i="34"/>
  <c r="E68" i="34"/>
  <c r="G68" i="34"/>
  <c r="I68" i="34"/>
  <c r="K68" i="34"/>
  <c r="M68" i="34"/>
  <c r="O68" i="34"/>
  <c r="Q68" i="34"/>
  <c r="D22" i="34"/>
  <c r="D37" i="34" s="1"/>
  <c r="F22" i="34"/>
  <c r="F30" i="34" s="1"/>
  <c r="H22" i="34"/>
  <c r="H34" i="34" s="1"/>
  <c r="J22" i="34"/>
  <c r="J30" i="34" s="1"/>
  <c r="L22" i="34"/>
  <c r="L37" i="34" s="1"/>
  <c r="N22" i="34"/>
  <c r="N30" i="34" s="1"/>
  <c r="F23" i="34"/>
  <c r="J23" i="34"/>
  <c r="J36" i="34" s="1"/>
  <c r="N23" i="34"/>
  <c r="C65" i="34"/>
  <c r="C23" i="34"/>
  <c r="E65" i="34"/>
  <c r="E23" i="34"/>
  <c r="G65" i="34"/>
  <c r="G23" i="34"/>
  <c r="I65" i="34"/>
  <c r="I23" i="34"/>
  <c r="K65" i="34"/>
  <c r="K23" i="34"/>
  <c r="M65" i="34"/>
  <c r="M23" i="34"/>
  <c r="O65" i="34"/>
  <c r="O23" i="34"/>
  <c r="Q65" i="34"/>
  <c r="Q23" i="34"/>
  <c r="D68" i="34"/>
  <c r="D34" i="34"/>
  <c r="F68" i="34"/>
  <c r="H68" i="34"/>
  <c r="J68" i="34"/>
  <c r="L68" i="34"/>
  <c r="N68" i="34"/>
  <c r="P68" i="34"/>
  <c r="C22" i="34"/>
  <c r="C37" i="34" s="1"/>
  <c r="E22" i="34"/>
  <c r="E34" i="34" s="1"/>
  <c r="G22" i="34"/>
  <c r="G37" i="34" s="1"/>
  <c r="I22" i="34"/>
  <c r="I34" i="34" s="1"/>
  <c r="K22" i="34"/>
  <c r="K37" i="34" s="1"/>
  <c r="M22" i="34"/>
  <c r="M34" i="34" s="1"/>
  <c r="O22" i="34"/>
  <c r="O37" i="34" s="1"/>
  <c r="D23" i="34"/>
  <c r="H23" i="34"/>
  <c r="H36" i="34" s="1"/>
  <c r="L23" i="34"/>
  <c r="P23" i="34"/>
  <c r="P36" i="34" s="1"/>
  <c r="C65" i="33"/>
  <c r="E65" i="33"/>
  <c r="G65" i="33"/>
  <c r="I65" i="33"/>
  <c r="K65" i="33"/>
  <c r="M65" i="33"/>
  <c r="M22" i="33"/>
  <c r="M30" i="33" s="1"/>
  <c r="O65" i="33"/>
  <c r="O22" i="33"/>
  <c r="O30" i="33" s="1"/>
  <c r="Q65" i="33"/>
  <c r="Q22" i="33"/>
  <c r="Q30" i="33" s="1"/>
  <c r="C22" i="33"/>
  <c r="C34" i="33" s="1"/>
  <c r="E22" i="33"/>
  <c r="E30" i="33" s="1"/>
  <c r="G22" i="33"/>
  <c r="G34" i="33" s="1"/>
  <c r="I22" i="33"/>
  <c r="I30" i="33" s="1"/>
  <c r="K22" i="33"/>
  <c r="K34" i="33" s="1"/>
  <c r="N22" i="33"/>
  <c r="N30" i="33" s="1"/>
  <c r="C23" i="33"/>
  <c r="C36" i="33" s="1"/>
  <c r="G23" i="33"/>
  <c r="K23" i="33"/>
  <c r="K36" i="33" s="1"/>
  <c r="O23" i="33"/>
  <c r="C37" i="33"/>
  <c r="E37" i="33"/>
  <c r="G37" i="33"/>
  <c r="I37" i="33"/>
  <c r="K37" i="33"/>
  <c r="Q37" i="33"/>
  <c r="D23" i="33"/>
  <c r="D65" i="33"/>
  <c r="F23" i="33"/>
  <c r="F65" i="33"/>
  <c r="H23" i="33"/>
  <c r="H65" i="33"/>
  <c r="J23" i="33"/>
  <c r="J65" i="33"/>
  <c r="L23" i="33"/>
  <c r="L65" i="33"/>
  <c r="N23" i="33"/>
  <c r="N36" i="33" s="1"/>
  <c r="N65" i="33"/>
  <c r="P23" i="33"/>
  <c r="P65" i="33"/>
  <c r="C68" i="33"/>
  <c r="E68" i="33"/>
  <c r="G68" i="33"/>
  <c r="I34" i="33"/>
  <c r="I68" i="33"/>
  <c r="K68" i="33"/>
  <c r="M68" i="33"/>
  <c r="O68" i="33"/>
  <c r="Q68" i="33"/>
  <c r="D22" i="33"/>
  <c r="F22" i="33"/>
  <c r="H22" i="33"/>
  <c r="H30" i="33" s="1"/>
  <c r="J22" i="33"/>
  <c r="J30" i="33" s="1"/>
  <c r="L22" i="33"/>
  <c r="L30" i="33" s="1"/>
  <c r="P22" i="33"/>
  <c r="P37" i="33" s="1"/>
  <c r="E23" i="33"/>
  <c r="I23" i="33"/>
  <c r="I36" i="33" s="1"/>
  <c r="M23" i="33"/>
  <c r="Q23" i="33"/>
  <c r="Q36" i="33" s="1"/>
  <c r="D37" i="33"/>
  <c r="F37" i="33"/>
  <c r="H37" i="33"/>
  <c r="J37" i="33"/>
  <c r="L37" i="33"/>
  <c r="N37" i="33"/>
  <c r="D30" i="33"/>
  <c r="C65" i="32"/>
  <c r="C23" i="32"/>
  <c r="E65" i="32"/>
  <c r="E23" i="32"/>
  <c r="G65" i="32"/>
  <c r="G23" i="32"/>
  <c r="I65" i="32"/>
  <c r="I23" i="32"/>
  <c r="K65" i="32"/>
  <c r="K23" i="32"/>
  <c r="M65" i="32"/>
  <c r="M23" i="32"/>
  <c r="O65" i="32"/>
  <c r="O22" i="32"/>
  <c r="O30" i="32" s="1"/>
  <c r="O23" i="32"/>
  <c r="Q65" i="32"/>
  <c r="Q22" i="32"/>
  <c r="Q30" i="32" s="1"/>
  <c r="Q23" i="32"/>
  <c r="D68" i="32"/>
  <c r="F68" i="32"/>
  <c r="H68" i="32"/>
  <c r="J68" i="32"/>
  <c r="L68" i="32"/>
  <c r="N68" i="32"/>
  <c r="P68" i="32"/>
  <c r="C22" i="32"/>
  <c r="C30" i="32" s="1"/>
  <c r="E22" i="32"/>
  <c r="E34" i="32" s="1"/>
  <c r="G22" i="32"/>
  <c r="G30" i="32" s="1"/>
  <c r="I22" i="32"/>
  <c r="I34" i="32" s="1"/>
  <c r="K22" i="32"/>
  <c r="K30" i="32" s="1"/>
  <c r="M22" i="32"/>
  <c r="M34" i="32" s="1"/>
  <c r="C37" i="32"/>
  <c r="E37" i="32"/>
  <c r="G37" i="32"/>
  <c r="I37" i="32"/>
  <c r="K37" i="32"/>
  <c r="M37" i="32"/>
  <c r="O37" i="32"/>
  <c r="Q37" i="32"/>
  <c r="D23" i="32"/>
  <c r="D65" i="32"/>
  <c r="F23" i="32"/>
  <c r="F65" i="32"/>
  <c r="H23" i="32"/>
  <c r="H65" i="32"/>
  <c r="J23" i="32"/>
  <c r="J65" i="32"/>
  <c r="L23" i="32"/>
  <c r="L65" i="32"/>
  <c r="N23" i="32"/>
  <c r="N65" i="32"/>
  <c r="P23" i="32"/>
  <c r="P65" i="32"/>
  <c r="P22" i="32"/>
  <c r="P30" i="32" s="1"/>
  <c r="C68" i="32"/>
  <c r="E68" i="32"/>
  <c r="G68" i="32"/>
  <c r="I68" i="32"/>
  <c r="K68" i="32"/>
  <c r="M68" i="32"/>
  <c r="O68" i="32"/>
  <c r="Q68" i="32"/>
  <c r="D22" i="32"/>
  <c r="D34" i="32" s="1"/>
  <c r="F22" i="32"/>
  <c r="H22" i="32"/>
  <c r="H34" i="32" s="1"/>
  <c r="J22" i="32"/>
  <c r="L22" i="32"/>
  <c r="L34" i="32" s="1"/>
  <c r="N22" i="32"/>
  <c r="D37" i="32"/>
  <c r="F37" i="32"/>
  <c r="H37" i="32"/>
  <c r="J37" i="32"/>
  <c r="L37" i="32"/>
  <c r="N37" i="32"/>
  <c r="H23" i="31"/>
  <c r="D23" i="31"/>
  <c r="P23" i="31"/>
  <c r="L23" i="31"/>
  <c r="C24" i="31"/>
  <c r="C65" i="31"/>
  <c r="C23" i="31"/>
  <c r="E65" i="31"/>
  <c r="E23" i="31"/>
  <c r="G65" i="31"/>
  <c r="G23" i="31"/>
  <c r="I65" i="31"/>
  <c r="I23" i="31"/>
  <c r="K65" i="31"/>
  <c r="K23" i="31"/>
  <c r="M65" i="31"/>
  <c r="M23" i="31"/>
  <c r="O65" i="31"/>
  <c r="O23" i="31"/>
  <c r="Q65" i="31"/>
  <c r="Q23" i="31"/>
  <c r="D68" i="31"/>
  <c r="F68" i="31"/>
  <c r="H68" i="31"/>
  <c r="J68" i="31"/>
  <c r="L68" i="31"/>
  <c r="N68" i="31"/>
  <c r="P68" i="31"/>
  <c r="C22" i="31"/>
  <c r="C37" i="31" s="1"/>
  <c r="E22" i="31"/>
  <c r="E34" i="31" s="1"/>
  <c r="G22" i="31"/>
  <c r="G37" i="31" s="1"/>
  <c r="I22" i="31"/>
  <c r="I30" i="31" s="1"/>
  <c r="K22" i="31"/>
  <c r="K37" i="31" s="1"/>
  <c r="M22" i="31"/>
  <c r="M34" i="31" s="1"/>
  <c r="O22" i="31"/>
  <c r="O37" i="31" s="1"/>
  <c r="E30" i="31"/>
  <c r="D65" i="31"/>
  <c r="F65" i="31"/>
  <c r="H65" i="31"/>
  <c r="J65" i="31"/>
  <c r="L65" i="31"/>
  <c r="N65" i="31"/>
  <c r="P65" i="31"/>
  <c r="P22" i="31"/>
  <c r="C34" i="31"/>
  <c r="C68" i="31"/>
  <c r="E68" i="31"/>
  <c r="G68" i="31"/>
  <c r="I68" i="31"/>
  <c r="K68" i="31"/>
  <c r="M68" i="31"/>
  <c r="O68" i="31"/>
  <c r="Q68" i="31"/>
  <c r="D22" i="31"/>
  <c r="F22" i="31"/>
  <c r="F34" i="31" s="1"/>
  <c r="H22" i="31"/>
  <c r="J22" i="31"/>
  <c r="J34" i="31" s="1"/>
  <c r="L22" i="31"/>
  <c r="N22" i="31"/>
  <c r="N34" i="31" s="1"/>
  <c r="Q22" i="31"/>
  <c r="Q37" i="31" s="1"/>
  <c r="F23" i="31"/>
  <c r="F36" i="31" s="1"/>
  <c r="J23" i="31"/>
  <c r="N23" i="31"/>
  <c r="N36" i="31" s="1"/>
  <c r="P23" i="30"/>
  <c r="C24" i="30"/>
  <c r="C23" i="30"/>
  <c r="E23" i="30"/>
  <c r="G23" i="30"/>
  <c r="I23" i="30"/>
  <c r="K23" i="30"/>
  <c r="M23" i="30"/>
  <c r="O23" i="30"/>
  <c r="Q23" i="30"/>
  <c r="C22" i="30"/>
  <c r="C37" i="30" s="1"/>
  <c r="E22" i="30"/>
  <c r="E36" i="30" s="1"/>
  <c r="G22" i="30"/>
  <c r="G37" i="30" s="1"/>
  <c r="I22" i="30"/>
  <c r="I36" i="30" s="1"/>
  <c r="K22" i="30"/>
  <c r="K37" i="30" s="1"/>
  <c r="M22" i="30"/>
  <c r="M36" i="30" s="1"/>
  <c r="O22" i="30"/>
  <c r="O37" i="30" s="1"/>
  <c r="E30" i="30"/>
  <c r="M30" i="30"/>
  <c r="I34" i="30"/>
  <c r="C65" i="30"/>
  <c r="G65" i="30"/>
  <c r="K65" i="30"/>
  <c r="O65" i="30"/>
  <c r="D68" i="30"/>
  <c r="H68" i="30"/>
  <c r="L68" i="30"/>
  <c r="P68" i="30"/>
  <c r="D65" i="30"/>
  <c r="F65" i="30"/>
  <c r="H65" i="30"/>
  <c r="J65" i="30"/>
  <c r="L65" i="30"/>
  <c r="N65" i="30"/>
  <c r="P65" i="30"/>
  <c r="P22" i="30"/>
  <c r="D22" i="30"/>
  <c r="F22" i="30"/>
  <c r="F34" i="30" s="1"/>
  <c r="H22" i="30"/>
  <c r="J22" i="30"/>
  <c r="J34" i="30" s="1"/>
  <c r="L22" i="30"/>
  <c r="N22" i="30"/>
  <c r="N34" i="30" s="1"/>
  <c r="Q22" i="30"/>
  <c r="F23" i="30"/>
  <c r="F36" i="30" s="1"/>
  <c r="J23" i="30"/>
  <c r="N23" i="30"/>
  <c r="N36" i="30" s="1"/>
  <c r="E37" i="30"/>
  <c r="M37" i="30"/>
  <c r="C30" i="30"/>
  <c r="E65" i="30"/>
  <c r="I65" i="30"/>
  <c r="M65" i="30"/>
  <c r="Q65" i="30"/>
  <c r="F68" i="30"/>
  <c r="J68" i="30"/>
  <c r="N68" i="30"/>
  <c r="C24" i="29"/>
  <c r="D23" i="29"/>
  <c r="D65" i="29"/>
  <c r="F23" i="29"/>
  <c r="F65" i="29"/>
  <c r="H23" i="29"/>
  <c r="H65" i="29"/>
  <c r="J23" i="29"/>
  <c r="J65" i="29"/>
  <c r="L23" i="29"/>
  <c r="L65" i="29"/>
  <c r="N23" i="29"/>
  <c r="N65" i="29"/>
  <c r="P23" i="29"/>
  <c r="P65" i="29"/>
  <c r="P22" i="29"/>
  <c r="P30" i="29" s="1"/>
  <c r="C68" i="29"/>
  <c r="E68" i="29"/>
  <c r="G68" i="29"/>
  <c r="I68" i="29"/>
  <c r="K68" i="29"/>
  <c r="M68" i="29"/>
  <c r="O68" i="29"/>
  <c r="Q68" i="29"/>
  <c r="D22" i="29"/>
  <c r="D34" i="29" s="1"/>
  <c r="F22" i="29"/>
  <c r="F34" i="29" s="1"/>
  <c r="H22" i="29"/>
  <c r="H34" i="29" s="1"/>
  <c r="J22" i="29"/>
  <c r="J34" i="29" s="1"/>
  <c r="L22" i="29"/>
  <c r="L34" i="29" s="1"/>
  <c r="C65" i="29"/>
  <c r="C23" i="29"/>
  <c r="E65" i="29"/>
  <c r="E23" i="29"/>
  <c r="G65" i="29"/>
  <c r="G23" i="29"/>
  <c r="I65" i="29"/>
  <c r="I23" i="29"/>
  <c r="K65" i="29"/>
  <c r="K23" i="29"/>
  <c r="M65" i="29"/>
  <c r="M22" i="29"/>
  <c r="M30" i="29" s="1"/>
  <c r="M23" i="29"/>
  <c r="O65" i="29"/>
  <c r="O22" i="29"/>
  <c r="O37" i="29" s="1"/>
  <c r="O23" i="29"/>
  <c r="Q65" i="29"/>
  <c r="Q22" i="29"/>
  <c r="Q30" i="29" s="1"/>
  <c r="Q23" i="29"/>
  <c r="D68" i="29"/>
  <c r="F68" i="29"/>
  <c r="H68" i="29"/>
  <c r="J68" i="29"/>
  <c r="L68" i="29"/>
  <c r="N68" i="29"/>
  <c r="P68" i="29"/>
  <c r="C22" i="29"/>
  <c r="C37" i="29" s="1"/>
  <c r="E22" i="29"/>
  <c r="G22" i="29"/>
  <c r="G37" i="29" s="1"/>
  <c r="I22" i="29"/>
  <c r="K22" i="29"/>
  <c r="K37" i="29" s="1"/>
  <c r="N22" i="29"/>
  <c r="H37" i="29"/>
  <c r="N37" i="29"/>
  <c r="N22" i="28"/>
  <c r="N31" i="28" s="1"/>
  <c r="C24" i="28"/>
  <c r="N33" i="28"/>
  <c r="C65" i="28"/>
  <c r="C23" i="28"/>
  <c r="E65" i="28"/>
  <c r="E23" i="28"/>
  <c r="G65" i="28"/>
  <c r="G23" i="28"/>
  <c r="I65" i="28"/>
  <c r="I23" i="28"/>
  <c r="K65" i="28"/>
  <c r="K23" i="28"/>
  <c r="M65" i="28"/>
  <c r="M22" i="28"/>
  <c r="M30" i="28" s="1"/>
  <c r="M23" i="28"/>
  <c r="O65" i="28"/>
  <c r="O22" i="28"/>
  <c r="O30" i="28" s="1"/>
  <c r="O23" i="28"/>
  <c r="Q65" i="28"/>
  <c r="Q22" i="28"/>
  <c r="Q30" i="28" s="1"/>
  <c r="Q23" i="28"/>
  <c r="D68" i="28"/>
  <c r="F68" i="28"/>
  <c r="H68" i="28"/>
  <c r="J68" i="28"/>
  <c r="L68" i="28"/>
  <c r="N68" i="28"/>
  <c r="P68" i="28"/>
  <c r="C22" i="28"/>
  <c r="C34" i="28" s="1"/>
  <c r="E22" i="28"/>
  <c r="E37" i="28" s="1"/>
  <c r="G22" i="28"/>
  <c r="G37" i="28" s="1"/>
  <c r="I22" i="28"/>
  <c r="I37" i="28" s="1"/>
  <c r="K22" i="28"/>
  <c r="K37" i="28" s="1"/>
  <c r="O37" i="28"/>
  <c r="D23" i="28"/>
  <c r="D65" i="28"/>
  <c r="F23" i="28"/>
  <c r="F65" i="28"/>
  <c r="H23" i="28"/>
  <c r="H65" i="28"/>
  <c r="J23" i="28"/>
  <c r="J65" i="28"/>
  <c r="L23" i="28"/>
  <c r="L65" i="28"/>
  <c r="N23" i="28"/>
  <c r="N65" i="28"/>
  <c r="P23" i="28"/>
  <c r="P65" i="28"/>
  <c r="C68" i="28"/>
  <c r="E68" i="28"/>
  <c r="G68" i="28"/>
  <c r="I68" i="28"/>
  <c r="K68" i="28"/>
  <c r="M68" i="28"/>
  <c r="O68" i="28"/>
  <c r="Q68" i="28"/>
  <c r="D22" i="28"/>
  <c r="F22" i="28"/>
  <c r="F30" i="28" s="1"/>
  <c r="H22" i="28"/>
  <c r="H37" i="28" s="1"/>
  <c r="J22" i="28"/>
  <c r="J30" i="28" s="1"/>
  <c r="L22" i="28"/>
  <c r="L37" i="28" s="1"/>
  <c r="P22" i="28"/>
  <c r="P37" i="28" s="1"/>
  <c r="D37" i="28"/>
  <c r="F37" i="28"/>
  <c r="N37" i="28"/>
  <c r="C65" i="27"/>
  <c r="C23" i="27"/>
  <c r="E65" i="27"/>
  <c r="E23" i="27"/>
  <c r="G65" i="27"/>
  <c r="G23" i="27"/>
  <c r="I65" i="27"/>
  <c r="I23" i="27"/>
  <c r="K65" i="27"/>
  <c r="K23" i="27"/>
  <c r="M65" i="27"/>
  <c r="M23" i="27"/>
  <c r="O65" i="27"/>
  <c r="O22" i="27"/>
  <c r="O30" i="27" s="1"/>
  <c r="O23" i="27"/>
  <c r="Q65" i="27"/>
  <c r="Q22" i="27"/>
  <c r="Q30" i="27" s="1"/>
  <c r="Q23" i="27"/>
  <c r="D68" i="27"/>
  <c r="F68" i="27"/>
  <c r="H68" i="27"/>
  <c r="J68" i="27"/>
  <c r="L68" i="27"/>
  <c r="N68" i="27"/>
  <c r="P68" i="27"/>
  <c r="C22" i="27"/>
  <c r="C30" i="27" s="1"/>
  <c r="E22" i="27"/>
  <c r="E34" i="27" s="1"/>
  <c r="G22" i="27"/>
  <c r="G30" i="27" s="1"/>
  <c r="I22" i="27"/>
  <c r="I34" i="27" s="1"/>
  <c r="K22" i="27"/>
  <c r="K30" i="27" s="1"/>
  <c r="M22" i="27"/>
  <c r="M34" i="27" s="1"/>
  <c r="C37" i="27"/>
  <c r="E37" i="27"/>
  <c r="G37" i="27"/>
  <c r="I37" i="27"/>
  <c r="K37" i="27"/>
  <c r="M37" i="27"/>
  <c r="D23" i="27"/>
  <c r="D65" i="27"/>
  <c r="F23" i="27"/>
  <c r="F65" i="27"/>
  <c r="H23" i="27"/>
  <c r="H65" i="27"/>
  <c r="J23" i="27"/>
  <c r="J65" i="27"/>
  <c r="L23" i="27"/>
  <c r="L65" i="27"/>
  <c r="N23" i="27"/>
  <c r="N65" i="27"/>
  <c r="P23" i="27"/>
  <c r="P65" i="27"/>
  <c r="P22" i="27"/>
  <c r="P37" i="27" s="1"/>
  <c r="C68" i="27"/>
  <c r="E68" i="27"/>
  <c r="G68" i="27"/>
  <c r="I68" i="27"/>
  <c r="K34" i="27"/>
  <c r="K68" i="27"/>
  <c r="M68" i="27"/>
  <c r="O68" i="27"/>
  <c r="Q68" i="27"/>
  <c r="D22" i="27"/>
  <c r="D34" i="27" s="1"/>
  <c r="F22" i="27"/>
  <c r="H22" i="27"/>
  <c r="H34" i="27" s="1"/>
  <c r="J22" i="27"/>
  <c r="L22" i="27"/>
  <c r="L34" i="27" s="1"/>
  <c r="N22" i="27"/>
  <c r="D37" i="27"/>
  <c r="F37" i="27"/>
  <c r="H37" i="27"/>
  <c r="J37" i="27"/>
  <c r="L37" i="27"/>
  <c r="N37" i="27"/>
  <c r="E24" i="26"/>
  <c r="G24" i="26"/>
  <c r="I24" i="26"/>
  <c r="K24" i="26"/>
  <c r="M24" i="26"/>
  <c r="O24" i="26"/>
  <c r="Q24" i="26"/>
  <c r="G22" i="26"/>
  <c r="G32" i="26" s="1"/>
  <c r="E65" i="26"/>
  <c r="E23" i="26"/>
  <c r="I65" i="26"/>
  <c r="I23" i="26"/>
  <c r="K65" i="26"/>
  <c r="K23" i="26"/>
  <c r="O65" i="26"/>
  <c r="O22" i="26"/>
  <c r="O30" i="26" s="1"/>
  <c r="O23" i="26"/>
  <c r="Q65" i="26"/>
  <c r="Q22" i="26"/>
  <c r="Q30" i="26" s="1"/>
  <c r="Q23" i="26"/>
  <c r="F68" i="26"/>
  <c r="H68" i="26"/>
  <c r="J68" i="26"/>
  <c r="L68" i="26"/>
  <c r="N68" i="26"/>
  <c r="D23" i="26"/>
  <c r="D65" i="26"/>
  <c r="F23" i="26"/>
  <c r="F65" i="26"/>
  <c r="H23" i="26"/>
  <c r="H65" i="26"/>
  <c r="J23" i="26"/>
  <c r="J65" i="26"/>
  <c r="L23" i="26"/>
  <c r="L65" i="26"/>
  <c r="N23" i="26"/>
  <c r="N65" i="26"/>
  <c r="P23" i="26"/>
  <c r="P65" i="26"/>
  <c r="C68" i="26"/>
  <c r="E68" i="26"/>
  <c r="G68" i="26"/>
  <c r="I68" i="26"/>
  <c r="K68" i="26"/>
  <c r="M68" i="26"/>
  <c r="O68" i="26"/>
  <c r="Q68" i="26"/>
  <c r="D22" i="26"/>
  <c r="D30" i="26" s="1"/>
  <c r="F22" i="26"/>
  <c r="F37" i="26" s="1"/>
  <c r="H22" i="26"/>
  <c r="H30" i="26" s="1"/>
  <c r="J22" i="26"/>
  <c r="J37" i="26" s="1"/>
  <c r="L22" i="26"/>
  <c r="L30" i="26" s="1"/>
  <c r="P22" i="26"/>
  <c r="P37" i="26" s="1"/>
  <c r="C65" i="26"/>
  <c r="G65" i="26"/>
  <c r="G23" i="26"/>
  <c r="G36" i="26" s="1"/>
  <c r="M65" i="26"/>
  <c r="M22" i="26"/>
  <c r="M30" i="26" s="1"/>
  <c r="M23" i="26"/>
  <c r="D68" i="26"/>
  <c r="P68" i="26"/>
  <c r="C22" i="26"/>
  <c r="E22" i="26"/>
  <c r="E30" i="26" s="1"/>
  <c r="I22" i="26"/>
  <c r="K22" i="26"/>
  <c r="K30" i="26" s="1"/>
  <c r="N22" i="26"/>
  <c r="N37" i="26" s="1"/>
  <c r="C23" i="26"/>
  <c r="C69" i="25"/>
  <c r="C65" i="25"/>
  <c r="C23" i="25"/>
  <c r="E65" i="25"/>
  <c r="E23" i="25"/>
  <c r="G65" i="25"/>
  <c r="G23" i="25"/>
  <c r="I65" i="25"/>
  <c r="I23" i="25"/>
  <c r="K65" i="25"/>
  <c r="K23" i="25"/>
  <c r="M65" i="25"/>
  <c r="M23" i="25"/>
  <c r="O65" i="25"/>
  <c r="O22" i="25"/>
  <c r="O30" i="25" s="1"/>
  <c r="O23" i="25"/>
  <c r="Q65" i="25"/>
  <c r="Q22" i="25"/>
  <c r="Q30" i="25" s="1"/>
  <c r="Q23" i="25"/>
  <c r="D68" i="25"/>
  <c r="F68" i="25"/>
  <c r="H68" i="25"/>
  <c r="J68" i="25"/>
  <c r="L68" i="25"/>
  <c r="N68" i="25"/>
  <c r="P68" i="25"/>
  <c r="C22" i="25"/>
  <c r="C30" i="25" s="1"/>
  <c r="E22" i="25"/>
  <c r="E34" i="25" s="1"/>
  <c r="G22" i="25"/>
  <c r="G30" i="25" s="1"/>
  <c r="I22" i="25"/>
  <c r="I34" i="25" s="1"/>
  <c r="K22" i="25"/>
  <c r="K30" i="25" s="1"/>
  <c r="M22" i="25"/>
  <c r="M34" i="25" s="1"/>
  <c r="C37" i="25"/>
  <c r="E37" i="25"/>
  <c r="G37" i="25"/>
  <c r="I37" i="25"/>
  <c r="K37" i="25"/>
  <c r="M37" i="25"/>
  <c r="O37" i="25"/>
  <c r="D23" i="25"/>
  <c r="D65" i="25"/>
  <c r="F23" i="25"/>
  <c r="F65" i="25"/>
  <c r="H23" i="25"/>
  <c r="H65" i="25"/>
  <c r="J23" i="25"/>
  <c r="J65" i="25"/>
  <c r="L23" i="25"/>
  <c r="L65" i="25"/>
  <c r="N23" i="25"/>
  <c r="N65" i="25"/>
  <c r="P23" i="25"/>
  <c r="P65" i="25"/>
  <c r="P22" i="25"/>
  <c r="P30" i="25" s="1"/>
  <c r="C34" i="25"/>
  <c r="C68" i="25"/>
  <c r="E68" i="25"/>
  <c r="G68" i="25"/>
  <c r="I68" i="25"/>
  <c r="K68" i="25"/>
  <c r="M68" i="25"/>
  <c r="O68" i="25"/>
  <c r="Q68" i="25"/>
  <c r="D22" i="25"/>
  <c r="D34" i="25" s="1"/>
  <c r="F22" i="25"/>
  <c r="H22" i="25"/>
  <c r="H34" i="25" s="1"/>
  <c r="J22" i="25"/>
  <c r="L22" i="25"/>
  <c r="L34" i="25" s="1"/>
  <c r="N22" i="25"/>
  <c r="D37" i="25"/>
  <c r="F37" i="25"/>
  <c r="H37" i="25"/>
  <c r="J37" i="25"/>
  <c r="L37" i="25"/>
  <c r="N37" i="25"/>
  <c r="C8" i="24"/>
  <c r="C65" i="24" s="1"/>
  <c r="O65" i="24"/>
  <c r="O22" i="24"/>
  <c r="O34" i="24" s="1"/>
  <c r="Q65" i="24"/>
  <c r="Q22" i="24"/>
  <c r="Q34" i="24" s="1"/>
  <c r="D68" i="24"/>
  <c r="F68" i="24"/>
  <c r="H68" i="24"/>
  <c r="J68" i="24"/>
  <c r="L68" i="24"/>
  <c r="P68" i="24"/>
  <c r="E22" i="24"/>
  <c r="E30" i="24" s="1"/>
  <c r="G22" i="24"/>
  <c r="G30" i="24" s="1"/>
  <c r="I22" i="24"/>
  <c r="I34" i="24" s="1"/>
  <c r="M22" i="24"/>
  <c r="M34" i="24" s="1"/>
  <c r="P22" i="24"/>
  <c r="P34" i="24" s="1"/>
  <c r="E23" i="24"/>
  <c r="M23" i="24"/>
  <c r="Q23" i="24"/>
  <c r="Q36" i="24" s="1"/>
  <c r="D65" i="24"/>
  <c r="D23" i="24"/>
  <c r="F65" i="24"/>
  <c r="F23" i="24"/>
  <c r="H65" i="24"/>
  <c r="H23" i="24"/>
  <c r="J65" i="24"/>
  <c r="J23" i="24"/>
  <c r="L65" i="24"/>
  <c r="L23" i="24"/>
  <c r="N65" i="24"/>
  <c r="N23" i="24"/>
  <c r="P65" i="24"/>
  <c r="P23" i="24"/>
  <c r="C68" i="24"/>
  <c r="E68" i="24"/>
  <c r="G68" i="24"/>
  <c r="I68" i="24"/>
  <c r="K68" i="24"/>
  <c r="M68" i="24"/>
  <c r="O68" i="24"/>
  <c r="Q68" i="24"/>
  <c r="D22" i="24"/>
  <c r="F22" i="24"/>
  <c r="F34" i="24" s="1"/>
  <c r="H22" i="24"/>
  <c r="J22" i="24"/>
  <c r="J34" i="24" s="1"/>
  <c r="L22" i="24"/>
  <c r="N22" i="24"/>
  <c r="N34" i="24" s="1"/>
  <c r="G23" i="24"/>
  <c r="K23" i="24"/>
  <c r="O23" i="24"/>
  <c r="I30" i="24"/>
  <c r="N68" i="24"/>
  <c r="K22" i="24"/>
  <c r="K34" i="24" s="1"/>
  <c r="I23" i="24"/>
  <c r="C17" i="23"/>
  <c r="C68" i="23" s="1"/>
  <c r="C24" i="23"/>
  <c r="D23" i="23"/>
  <c r="D65" i="23"/>
  <c r="F23" i="23"/>
  <c r="F65" i="23"/>
  <c r="H23" i="23"/>
  <c r="H65" i="23"/>
  <c r="J23" i="23"/>
  <c r="J65" i="23"/>
  <c r="L23" i="23"/>
  <c r="L65" i="23"/>
  <c r="N23" i="23"/>
  <c r="N65" i="23"/>
  <c r="P23" i="23"/>
  <c r="P65" i="23"/>
  <c r="P22" i="23"/>
  <c r="P30" i="23" s="1"/>
  <c r="E68" i="23"/>
  <c r="G68" i="23"/>
  <c r="I68" i="23"/>
  <c r="K68" i="23"/>
  <c r="M68" i="23"/>
  <c r="O68" i="23"/>
  <c r="Q68" i="23"/>
  <c r="D22" i="23"/>
  <c r="D34" i="23" s="1"/>
  <c r="F22" i="23"/>
  <c r="F37" i="23" s="1"/>
  <c r="H22" i="23"/>
  <c r="H34" i="23" s="1"/>
  <c r="J22" i="23"/>
  <c r="J37" i="23" s="1"/>
  <c r="L22" i="23"/>
  <c r="L34" i="23" s="1"/>
  <c r="C65" i="23"/>
  <c r="E65" i="23"/>
  <c r="E23" i="23"/>
  <c r="G65" i="23"/>
  <c r="G23" i="23"/>
  <c r="I65" i="23"/>
  <c r="I23" i="23"/>
  <c r="K65" i="23"/>
  <c r="K23" i="23"/>
  <c r="M65" i="23"/>
  <c r="M22" i="23"/>
  <c r="M30" i="23" s="1"/>
  <c r="M23" i="23"/>
  <c r="O65" i="23"/>
  <c r="O22" i="23"/>
  <c r="O37" i="23" s="1"/>
  <c r="O23" i="23"/>
  <c r="Q65" i="23"/>
  <c r="Q22" i="23"/>
  <c r="Q30" i="23" s="1"/>
  <c r="Q23" i="23"/>
  <c r="D68" i="23"/>
  <c r="F68" i="23"/>
  <c r="H68" i="23"/>
  <c r="J68" i="23"/>
  <c r="J34" i="23"/>
  <c r="L68" i="23"/>
  <c r="N68" i="23"/>
  <c r="P68" i="23"/>
  <c r="E22" i="23"/>
  <c r="G22" i="23"/>
  <c r="G37" i="23" s="1"/>
  <c r="I22" i="23"/>
  <c r="K22" i="23"/>
  <c r="K37" i="23" s="1"/>
  <c r="N22" i="23"/>
  <c r="D37" i="23"/>
  <c r="L37" i="23"/>
  <c r="N37" i="23"/>
  <c r="E37" i="36" l="1"/>
  <c r="I37" i="36"/>
  <c r="P36" i="36"/>
  <c r="E34" i="36"/>
  <c r="M34" i="36"/>
  <c r="M30" i="36"/>
  <c r="O34" i="36"/>
  <c r="O30" i="36"/>
  <c r="G34" i="36"/>
  <c r="G30" i="36"/>
  <c r="K34" i="36"/>
  <c r="C34" i="36"/>
  <c r="K30" i="36"/>
  <c r="C30" i="36"/>
  <c r="O37" i="36"/>
  <c r="K37" i="36"/>
  <c r="G37" i="36"/>
  <c r="C37" i="36"/>
  <c r="J36" i="36"/>
  <c r="Q33" i="36"/>
  <c r="Q31" i="36"/>
  <c r="Q29" i="36"/>
  <c r="Q32" i="36"/>
  <c r="L32" i="36"/>
  <c r="L37" i="36"/>
  <c r="L31" i="36"/>
  <c r="L33" i="36"/>
  <c r="L29" i="36"/>
  <c r="H32" i="36"/>
  <c r="H37" i="36"/>
  <c r="H31" i="36"/>
  <c r="H33" i="36"/>
  <c r="H29" i="36"/>
  <c r="D32" i="36"/>
  <c r="D37" i="36"/>
  <c r="D31" i="36"/>
  <c r="D33" i="36"/>
  <c r="D29" i="36"/>
  <c r="P30" i="36"/>
  <c r="N30" i="36"/>
  <c r="L30" i="36"/>
  <c r="J30" i="36"/>
  <c r="H30" i="36"/>
  <c r="F30" i="36"/>
  <c r="D30" i="36"/>
  <c r="Q34" i="36"/>
  <c r="I34" i="36"/>
  <c r="Q30" i="36"/>
  <c r="I30" i="36"/>
  <c r="O33" i="36"/>
  <c r="O31" i="36"/>
  <c r="O29" i="36"/>
  <c r="O32" i="36"/>
  <c r="K33" i="36"/>
  <c r="K31" i="36"/>
  <c r="K29" i="36"/>
  <c r="K32" i="36"/>
  <c r="G33" i="36"/>
  <c r="G31" i="36"/>
  <c r="G29" i="36"/>
  <c r="G32" i="36"/>
  <c r="C33" i="36"/>
  <c r="C31" i="36"/>
  <c r="C29" i="36"/>
  <c r="C32" i="36"/>
  <c r="H36" i="36"/>
  <c r="Q36" i="36"/>
  <c r="N32" i="36"/>
  <c r="N33" i="36"/>
  <c r="N29" i="36"/>
  <c r="N37" i="36"/>
  <c r="N31" i="36"/>
  <c r="J32" i="36"/>
  <c r="J33" i="36"/>
  <c r="J29" i="36"/>
  <c r="J37" i="36"/>
  <c r="J31" i="36"/>
  <c r="F32" i="36"/>
  <c r="F33" i="36"/>
  <c r="F29" i="36"/>
  <c r="F37" i="36"/>
  <c r="F31" i="36"/>
  <c r="P32" i="36"/>
  <c r="P37" i="36"/>
  <c r="P31" i="36"/>
  <c r="P33" i="36"/>
  <c r="P29" i="36"/>
  <c r="M33" i="36"/>
  <c r="M31" i="36"/>
  <c r="M29" i="36"/>
  <c r="M32" i="36"/>
  <c r="I33" i="36"/>
  <c r="I31" i="36"/>
  <c r="I29" i="36"/>
  <c r="I32" i="36"/>
  <c r="E33" i="36"/>
  <c r="E31" i="36"/>
  <c r="E29" i="36"/>
  <c r="E32" i="36"/>
  <c r="P34" i="36"/>
  <c r="L34" i="36"/>
  <c r="H34" i="36"/>
  <c r="D34" i="36"/>
  <c r="L36" i="36"/>
  <c r="D36" i="36"/>
  <c r="K34" i="35"/>
  <c r="O34" i="35"/>
  <c r="G34" i="35"/>
  <c r="C34" i="35"/>
  <c r="P37" i="35"/>
  <c r="Q34" i="35"/>
  <c r="P36" i="35"/>
  <c r="N33" i="35"/>
  <c r="N31" i="35"/>
  <c r="N29" i="35"/>
  <c r="N32" i="35"/>
  <c r="J33" i="35"/>
  <c r="J31" i="35"/>
  <c r="J29" i="35"/>
  <c r="J32" i="35"/>
  <c r="F33" i="35"/>
  <c r="F31" i="35"/>
  <c r="F29" i="35"/>
  <c r="F32" i="35"/>
  <c r="P33" i="35"/>
  <c r="P31" i="35"/>
  <c r="P29" i="35"/>
  <c r="P32" i="35"/>
  <c r="N30" i="35"/>
  <c r="N36" i="35"/>
  <c r="J30" i="35"/>
  <c r="J36" i="35"/>
  <c r="F30" i="35"/>
  <c r="F36" i="35"/>
  <c r="M32" i="35"/>
  <c r="M33" i="35"/>
  <c r="M31" i="35"/>
  <c r="M29" i="35"/>
  <c r="I32" i="35"/>
  <c r="I33" i="35"/>
  <c r="I31" i="35"/>
  <c r="I29" i="35"/>
  <c r="E32" i="35"/>
  <c r="E33" i="35"/>
  <c r="E31" i="35"/>
  <c r="E29" i="35"/>
  <c r="P34" i="35"/>
  <c r="N34" i="35"/>
  <c r="J34" i="35"/>
  <c r="F34" i="35"/>
  <c r="Q36" i="35"/>
  <c r="O36" i="35"/>
  <c r="M36" i="35"/>
  <c r="I36" i="35"/>
  <c r="E36" i="35"/>
  <c r="L33" i="35"/>
  <c r="L31" i="35"/>
  <c r="L29" i="35"/>
  <c r="L32" i="35"/>
  <c r="H33" i="35"/>
  <c r="H31" i="35"/>
  <c r="H29" i="35"/>
  <c r="H32" i="35"/>
  <c r="D33" i="35"/>
  <c r="D31" i="35"/>
  <c r="D29" i="35"/>
  <c r="D32" i="35"/>
  <c r="L30" i="35"/>
  <c r="L36" i="35"/>
  <c r="H30" i="35"/>
  <c r="H36" i="35"/>
  <c r="D30" i="35"/>
  <c r="D36" i="35"/>
  <c r="K32" i="35"/>
  <c r="K33" i="35"/>
  <c r="K31" i="35"/>
  <c r="K29" i="35"/>
  <c r="G32" i="35"/>
  <c r="G33" i="35"/>
  <c r="G31" i="35"/>
  <c r="G29" i="35"/>
  <c r="C32" i="35"/>
  <c r="C33" i="35"/>
  <c r="C31" i="35"/>
  <c r="C29" i="35"/>
  <c r="Q32" i="35"/>
  <c r="Q33" i="35"/>
  <c r="Q31" i="35"/>
  <c r="Q29" i="35"/>
  <c r="O32" i="35"/>
  <c r="O33" i="35"/>
  <c r="O31" i="35"/>
  <c r="O29" i="35"/>
  <c r="M30" i="35"/>
  <c r="K36" i="35"/>
  <c r="I30" i="35"/>
  <c r="G36" i="35"/>
  <c r="E30" i="35"/>
  <c r="C36" i="35"/>
  <c r="P37" i="34"/>
  <c r="F37" i="34"/>
  <c r="Q36" i="34"/>
  <c r="Q34" i="34"/>
  <c r="Q29" i="34"/>
  <c r="L34" i="34"/>
  <c r="Q33" i="34"/>
  <c r="J37" i="34"/>
  <c r="H37" i="34"/>
  <c r="L36" i="34"/>
  <c r="D36" i="34"/>
  <c r="P34" i="34"/>
  <c r="Q30" i="34"/>
  <c r="Q37" i="34"/>
  <c r="Q31" i="34"/>
  <c r="N34" i="34"/>
  <c r="J34" i="34"/>
  <c r="F34" i="34"/>
  <c r="O30" i="34"/>
  <c r="K30" i="34"/>
  <c r="E30" i="34"/>
  <c r="N37" i="34"/>
  <c r="O32" i="34"/>
  <c r="O33" i="34"/>
  <c r="O31" i="34"/>
  <c r="O29" i="34"/>
  <c r="K32" i="34"/>
  <c r="K33" i="34"/>
  <c r="K31" i="34"/>
  <c r="K29" i="34"/>
  <c r="G32" i="34"/>
  <c r="G33" i="34"/>
  <c r="G31" i="34"/>
  <c r="G29" i="34"/>
  <c r="C32" i="34"/>
  <c r="C33" i="34"/>
  <c r="C31" i="34"/>
  <c r="C29" i="34"/>
  <c r="O36" i="34"/>
  <c r="M30" i="34"/>
  <c r="K36" i="34"/>
  <c r="I30" i="34"/>
  <c r="G36" i="34"/>
  <c r="E36" i="34"/>
  <c r="C36" i="34"/>
  <c r="M37" i="34"/>
  <c r="I37" i="34"/>
  <c r="E37" i="34"/>
  <c r="N36" i="34"/>
  <c r="F36" i="34"/>
  <c r="L33" i="34"/>
  <c r="L31" i="34"/>
  <c r="L32" i="34"/>
  <c r="L29" i="34"/>
  <c r="H33" i="34"/>
  <c r="H31" i="34"/>
  <c r="H32" i="34"/>
  <c r="H29" i="34"/>
  <c r="D33" i="34"/>
  <c r="D31" i="34"/>
  <c r="D32" i="34"/>
  <c r="D29" i="34"/>
  <c r="O34" i="34"/>
  <c r="K34" i="34"/>
  <c r="G34" i="34"/>
  <c r="C34" i="34"/>
  <c r="L30" i="34"/>
  <c r="H30" i="34"/>
  <c r="D30" i="34"/>
  <c r="G30" i="34"/>
  <c r="M32" i="34"/>
  <c r="M33" i="34"/>
  <c r="M31" i="34"/>
  <c r="M29" i="34"/>
  <c r="I32" i="34"/>
  <c r="I33" i="34"/>
  <c r="I31" i="34"/>
  <c r="I29" i="34"/>
  <c r="E32" i="34"/>
  <c r="E33" i="34"/>
  <c r="E31" i="34"/>
  <c r="E29" i="34"/>
  <c r="M36" i="34"/>
  <c r="I36" i="34"/>
  <c r="N33" i="34"/>
  <c r="N31" i="34"/>
  <c r="N32" i="34"/>
  <c r="N29" i="34"/>
  <c r="J33" i="34"/>
  <c r="J31" i="34"/>
  <c r="J32" i="34"/>
  <c r="J29" i="34"/>
  <c r="F33" i="34"/>
  <c r="F31" i="34"/>
  <c r="F32" i="34"/>
  <c r="F29" i="34"/>
  <c r="P33" i="34"/>
  <c r="P31" i="34"/>
  <c r="P32" i="34"/>
  <c r="P29" i="34"/>
  <c r="C30" i="34"/>
  <c r="E36" i="33"/>
  <c r="Q34" i="33"/>
  <c r="E34" i="33"/>
  <c r="N34" i="33"/>
  <c r="M36" i="33"/>
  <c r="O34" i="33"/>
  <c r="M34" i="33"/>
  <c r="O37" i="33"/>
  <c r="M37" i="33"/>
  <c r="P30" i="33"/>
  <c r="L33" i="33"/>
  <c r="L31" i="33"/>
  <c r="L29" i="33"/>
  <c r="L34" i="33"/>
  <c r="L32" i="33"/>
  <c r="H33" i="33"/>
  <c r="H31" i="33"/>
  <c r="H29" i="33"/>
  <c r="H34" i="33"/>
  <c r="H32" i="33"/>
  <c r="D33" i="33"/>
  <c r="D31" i="33"/>
  <c r="D29" i="33"/>
  <c r="D34" i="33"/>
  <c r="D32" i="33"/>
  <c r="P36" i="33"/>
  <c r="L36" i="33"/>
  <c r="J36" i="33"/>
  <c r="H36" i="33"/>
  <c r="F36" i="33"/>
  <c r="D36" i="33"/>
  <c r="J34" i="33"/>
  <c r="O36" i="33"/>
  <c r="G36" i="33"/>
  <c r="N33" i="33"/>
  <c r="N31" i="33"/>
  <c r="N29" i="33"/>
  <c r="N32" i="33"/>
  <c r="I32" i="33"/>
  <c r="I31" i="33"/>
  <c r="I33" i="33"/>
  <c r="I29" i="33"/>
  <c r="E32" i="33"/>
  <c r="E31" i="33"/>
  <c r="E33" i="33"/>
  <c r="E29" i="33"/>
  <c r="Q32" i="33"/>
  <c r="Q31" i="33"/>
  <c r="Q33" i="33"/>
  <c r="Q29" i="33"/>
  <c r="M32" i="33"/>
  <c r="M31" i="33"/>
  <c r="M33" i="33"/>
  <c r="M29" i="33"/>
  <c r="P33" i="33"/>
  <c r="P31" i="33"/>
  <c r="P29" i="33"/>
  <c r="P34" i="33"/>
  <c r="P32" i="33"/>
  <c r="J33" i="33"/>
  <c r="J31" i="33"/>
  <c r="J29" i="33"/>
  <c r="J32" i="33"/>
  <c r="F33" i="33"/>
  <c r="F31" i="33"/>
  <c r="F29" i="33"/>
  <c r="F32" i="33"/>
  <c r="F34" i="33"/>
  <c r="K32" i="33"/>
  <c r="K33" i="33"/>
  <c r="K29" i="33"/>
  <c r="K31" i="33"/>
  <c r="G32" i="33"/>
  <c r="G33" i="33"/>
  <c r="G29" i="33"/>
  <c r="G31" i="33"/>
  <c r="C32" i="33"/>
  <c r="C33" i="33"/>
  <c r="C29" i="33"/>
  <c r="C31" i="33"/>
  <c r="O32" i="33"/>
  <c r="O33" i="33"/>
  <c r="O29" i="33"/>
  <c r="O31" i="33"/>
  <c r="K30" i="33"/>
  <c r="G30" i="33"/>
  <c r="C30" i="33"/>
  <c r="F30" i="33"/>
  <c r="O34" i="32"/>
  <c r="G34" i="32"/>
  <c r="K34" i="32"/>
  <c r="C34" i="32"/>
  <c r="P37" i="32"/>
  <c r="Q34" i="32"/>
  <c r="P36" i="32"/>
  <c r="N33" i="32"/>
  <c r="N31" i="32"/>
  <c r="N29" i="32"/>
  <c r="N32" i="32"/>
  <c r="J33" i="32"/>
  <c r="J31" i="32"/>
  <c r="J29" i="32"/>
  <c r="J32" i="32"/>
  <c r="F33" i="32"/>
  <c r="F31" i="32"/>
  <c r="F29" i="32"/>
  <c r="F32" i="32"/>
  <c r="P33" i="32"/>
  <c r="P31" i="32"/>
  <c r="P29" i="32"/>
  <c r="P32" i="32"/>
  <c r="N30" i="32"/>
  <c r="N36" i="32"/>
  <c r="J30" i="32"/>
  <c r="J36" i="32"/>
  <c r="F30" i="32"/>
  <c r="F36" i="32"/>
  <c r="M32" i="32"/>
  <c r="M33" i="32"/>
  <c r="M31" i="32"/>
  <c r="M29" i="32"/>
  <c r="I32" i="32"/>
  <c r="I33" i="32"/>
  <c r="I31" i="32"/>
  <c r="I29" i="32"/>
  <c r="E32" i="32"/>
  <c r="E33" i="32"/>
  <c r="E31" i="32"/>
  <c r="E29" i="32"/>
  <c r="P34" i="32"/>
  <c r="N34" i="32"/>
  <c r="J34" i="32"/>
  <c r="F34" i="32"/>
  <c r="Q36" i="32"/>
  <c r="O36" i="32"/>
  <c r="M36" i="32"/>
  <c r="I36" i="32"/>
  <c r="E36" i="32"/>
  <c r="L33" i="32"/>
  <c r="L31" i="32"/>
  <c r="L29" i="32"/>
  <c r="L32" i="32"/>
  <c r="H33" i="32"/>
  <c r="H31" i="32"/>
  <c r="H29" i="32"/>
  <c r="H32" i="32"/>
  <c r="D33" i="32"/>
  <c r="D31" i="32"/>
  <c r="D29" i="32"/>
  <c r="D32" i="32"/>
  <c r="L30" i="32"/>
  <c r="L36" i="32"/>
  <c r="H30" i="32"/>
  <c r="H36" i="32"/>
  <c r="D30" i="32"/>
  <c r="D36" i="32"/>
  <c r="K32" i="32"/>
  <c r="K33" i="32"/>
  <c r="K31" i="32"/>
  <c r="K29" i="32"/>
  <c r="G32" i="32"/>
  <c r="G33" i="32"/>
  <c r="G31" i="32"/>
  <c r="G29" i="32"/>
  <c r="C32" i="32"/>
  <c r="C33" i="32"/>
  <c r="C31" i="32"/>
  <c r="C29" i="32"/>
  <c r="Q32" i="32"/>
  <c r="Q33" i="32"/>
  <c r="Q31" i="32"/>
  <c r="Q29" i="32"/>
  <c r="O32" i="32"/>
  <c r="O33" i="32"/>
  <c r="O31" i="32"/>
  <c r="O29" i="32"/>
  <c r="M30" i="32"/>
  <c r="K36" i="32"/>
  <c r="I30" i="32"/>
  <c r="G36" i="32"/>
  <c r="E30" i="32"/>
  <c r="C36" i="32"/>
  <c r="K34" i="31"/>
  <c r="P36" i="31"/>
  <c r="E37" i="31"/>
  <c r="O34" i="31"/>
  <c r="G34" i="31"/>
  <c r="M37" i="31"/>
  <c r="M30" i="31"/>
  <c r="I37" i="31"/>
  <c r="I34" i="31"/>
  <c r="J36" i="31"/>
  <c r="Q32" i="31"/>
  <c r="Q33" i="31"/>
  <c r="Q31" i="31"/>
  <c r="Q29" i="31"/>
  <c r="L33" i="31"/>
  <c r="L32" i="31"/>
  <c r="L31" i="31"/>
  <c r="L29" i="31"/>
  <c r="H33" i="31"/>
  <c r="H32" i="31"/>
  <c r="H31" i="31"/>
  <c r="H29" i="31"/>
  <c r="D33" i="31"/>
  <c r="D32" i="31"/>
  <c r="D31" i="31"/>
  <c r="D29" i="31"/>
  <c r="Q34" i="31"/>
  <c r="P30" i="31"/>
  <c r="N30" i="31"/>
  <c r="L30" i="31"/>
  <c r="J30" i="31"/>
  <c r="H30" i="31"/>
  <c r="F30" i="31"/>
  <c r="D30" i="31"/>
  <c r="Q30" i="31"/>
  <c r="P37" i="31"/>
  <c r="L37" i="31"/>
  <c r="H37" i="31"/>
  <c r="D37" i="31"/>
  <c r="M32" i="31"/>
  <c r="M33" i="31"/>
  <c r="M31" i="31"/>
  <c r="M29" i="31"/>
  <c r="I32" i="31"/>
  <c r="I33" i="31"/>
  <c r="I31" i="31"/>
  <c r="I29" i="31"/>
  <c r="E32" i="31"/>
  <c r="E33" i="31"/>
  <c r="E31" i="31"/>
  <c r="E29" i="31"/>
  <c r="P34" i="31"/>
  <c r="L34" i="31"/>
  <c r="H34" i="31"/>
  <c r="D34" i="31"/>
  <c r="Q36" i="31"/>
  <c r="O36" i="31"/>
  <c r="M36" i="31"/>
  <c r="K36" i="31"/>
  <c r="I36" i="31"/>
  <c r="G36" i="31"/>
  <c r="E36" i="31"/>
  <c r="C36" i="31"/>
  <c r="L36" i="31"/>
  <c r="N33" i="31"/>
  <c r="N32" i="31"/>
  <c r="N29" i="31"/>
  <c r="N31" i="31"/>
  <c r="J33" i="31"/>
  <c r="J32" i="31"/>
  <c r="J29" i="31"/>
  <c r="J31" i="31"/>
  <c r="F33" i="31"/>
  <c r="F32" i="31"/>
  <c r="F29" i="31"/>
  <c r="F31" i="31"/>
  <c r="P33" i="31"/>
  <c r="P32" i="31"/>
  <c r="P31" i="31"/>
  <c r="P29" i="31"/>
  <c r="N37" i="31"/>
  <c r="J37" i="31"/>
  <c r="F37" i="31"/>
  <c r="O32" i="31"/>
  <c r="O33" i="31"/>
  <c r="O31" i="31"/>
  <c r="O29" i="31"/>
  <c r="O30" i="31"/>
  <c r="K32" i="31"/>
  <c r="K33" i="31"/>
  <c r="K31" i="31"/>
  <c r="K29" i="31"/>
  <c r="K30" i="31"/>
  <c r="G32" i="31"/>
  <c r="G33" i="31"/>
  <c r="G31" i="31"/>
  <c r="G29" i="31"/>
  <c r="G30" i="31"/>
  <c r="C33" i="31"/>
  <c r="C31" i="31"/>
  <c r="C29" i="31"/>
  <c r="C30" i="31"/>
  <c r="C32" i="31"/>
  <c r="D36" i="31"/>
  <c r="H36" i="31"/>
  <c r="P36" i="30"/>
  <c r="I37" i="30"/>
  <c r="M34" i="30"/>
  <c r="E34" i="30"/>
  <c r="I30" i="30"/>
  <c r="C34" i="30"/>
  <c r="K34" i="30"/>
  <c r="K30" i="30"/>
  <c r="J30" i="30"/>
  <c r="O34" i="30"/>
  <c r="G34" i="30"/>
  <c r="O30" i="30"/>
  <c r="G30" i="30"/>
  <c r="J36" i="30"/>
  <c r="P30" i="30"/>
  <c r="N30" i="30"/>
  <c r="F30" i="30"/>
  <c r="Q33" i="30"/>
  <c r="Q31" i="30"/>
  <c r="Q29" i="30"/>
  <c r="Q32" i="30"/>
  <c r="L32" i="30"/>
  <c r="L37" i="30"/>
  <c r="L31" i="30"/>
  <c r="L33" i="30"/>
  <c r="L29" i="30"/>
  <c r="H32" i="30"/>
  <c r="H37" i="30"/>
  <c r="H31" i="30"/>
  <c r="H33" i="30"/>
  <c r="H29" i="30"/>
  <c r="D32" i="30"/>
  <c r="D37" i="30"/>
  <c r="D31" i="30"/>
  <c r="D33" i="30"/>
  <c r="D29" i="30"/>
  <c r="L30" i="30"/>
  <c r="H30" i="30"/>
  <c r="D30" i="30"/>
  <c r="Q34" i="30"/>
  <c r="Q30" i="30"/>
  <c r="O33" i="30"/>
  <c r="O31" i="30"/>
  <c r="O29" i="30"/>
  <c r="O32" i="30"/>
  <c r="K33" i="30"/>
  <c r="K31" i="30"/>
  <c r="K29" i="30"/>
  <c r="K32" i="30"/>
  <c r="G33" i="30"/>
  <c r="G31" i="30"/>
  <c r="G29" i="30"/>
  <c r="G32" i="30"/>
  <c r="C33" i="30"/>
  <c r="C31" i="30"/>
  <c r="C29" i="30"/>
  <c r="C32" i="30"/>
  <c r="H36" i="30"/>
  <c r="Q36" i="30"/>
  <c r="Q37" i="30"/>
  <c r="N32" i="30"/>
  <c r="N33" i="30"/>
  <c r="N29" i="30"/>
  <c r="N37" i="30"/>
  <c r="N31" i="30"/>
  <c r="J32" i="30"/>
  <c r="J33" i="30"/>
  <c r="J29" i="30"/>
  <c r="J37" i="30"/>
  <c r="J31" i="30"/>
  <c r="F32" i="30"/>
  <c r="F33" i="30"/>
  <c r="F29" i="30"/>
  <c r="F37" i="30"/>
  <c r="F31" i="30"/>
  <c r="P32" i="30"/>
  <c r="P37" i="30"/>
  <c r="P31" i="30"/>
  <c r="P33" i="30"/>
  <c r="P29" i="30"/>
  <c r="M33" i="30"/>
  <c r="M31" i="30"/>
  <c r="M29" i="30"/>
  <c r="M32" i="30"/>
  <c r="I33" i="30"/>
  <c r="I31" i="30"/>
  <c r="I29" i="30"/>
  <c r="I32" i="30"/>
  <c r="E33" i="30"/>
  <c r="E31" i="30"/>
  <c r="E29" i="30"/>
  <c r="E32" i="30"/>
  <c r="P34" i="30"/>
  <c r="L34" i="30"/>
  <c r="H34" i="30"/>
  <c r="D34" i="30"/>
  <c r="L36" i="30"/>
  <c r="D36" i="30"/>
  <c r="O36" i="30"/>
  <c r="K36" i="30"/>
  <c r="G36" i="30"/>
  <c r="C36" i="30"/>
  <c r="L37" i="29"/>
  <c r="D37" i="29"/>
  <c r="J37" i="29"/>
  <c r="F37" i="29"/>
  <c r="P34" i="29"/>
  <c r="P37" i="29"/>
  <c r="P36" i="29"/>
  <c r="Q36" i="29"/>
  <c r="N33" i="29"/>
  <c r="N31" i="29"/>
  <c r="N29" i="29"/>
  <c r="N32" i="29"/>
  <c r="I32" i="29"/>
  <c r="I33" i="29"/>
  <c r="I31" i="29"/>
  <c r="I29" i="29"/>
  <c r="E32" i="29"/>
  <c r="E33" i="29"/>
  <c r="E31" i="29"/>
  <c r="E29" i="29"/>
  <c r="N34" i="29"/>
  <c r="O36" i="29"/>
  <c r="O30" i="29"/>
  <c r="M36" i="29"/>
  <c r="K36" i="29"/>
  <c r="I30" i="29"/>
  <c r="G36" i="29"/>
  <c r="E30" i="29"/>
  <c r="C36" i="29"/>
  <c r="J33" i="29"/>
  <c r="J31" i="29"/>
  <c r="J29" i="29"/>
  <c r="J32" i="29"/>
  <c r="F33" i="29"/>
  <c r="F31" i="29"/>
  <c r="F29" i="29"/>
  <c r="F32" i="29"/>
  <c r="P33" i="29"/>
  <c r="P31" i="29"/>
  <c r="P29" i="29"/>
  <c r="P32" i="29"/>
  <c r="N30" i="29"/>
  <c r="N36" i="29"/>
  <c r="J30" i="29"/>
  <c r="J36" i="29"/>
  <c r="F30" i="29"/>
  <c r="F36" i="29"/>
  <c r="K32" i="29"/>
  <c r="K33" i="29"/>
  <c r="K31" i="29"/>
  <c r="K29" i="29"/>
  <c r="G32" i="29"/>
  <c r="G33" i="29"/>
  <c r="G31" i="29"/>
  <c r="G29" i="29"/>
  <c r="C32" i="29"/>
  <c r="C33" i="29"/>
  <c r="C31" i="29"/>
  <c r="C29" i="29"/>
  <c r="Q32" i="29"/>
  <c r="Q33" i="29"/>
  <c r="Q31" i="29"/>
  <c r="Q29" i="29"/>
  <c r="O32" i="29"/>
  <c r="O33" i="29"/>
  <c r="O31" i="29"/>
  <c r="O29" i="29"/>
  <c r="M32" i="29"/>
  <c r="M33" i="29"/>
  <c r="M31" i="29"/>
  <c r="M29" i="29"/>
  <c r="K30" i="29"/>
  <c r="I36" i="29"/>
  <c r="G30" i="29"/>
  <c r="E36" i="29"/>
  <c r="C30" i="29"/>
  <c r="Q37" i="29"/>
  <c r="M37" i="29"/>
  <c r="I37" i="29"/>
  <c r="E37" i="29"/>
  <c r="L33" i="29"/>
  <c r="L31" i="29"/>
  <c r="L29" i="29"/>
  <c r="L32" i="29"/>
  <c r="H33" i="29"/>
  <c r="H31" i="29"/>
  <c r="H29" i="29"/>
  <c r="H32" i="29"/>
  <c r="D33" i="29"/>
  <c r="D31" i="29"/>
  <c r="D29" i="29"/>
  <c r="D32" i="29"/>
  <c r="Q34" i="29"/>
  <c r="O34" i="29"/>
  <c r="M34" i="29"/>
  <c r="K34" i="29"/>
  <c r="I34" i="29"/>
  <c r="G34" i="29"/>
  <c r="E34" i="29"/>
  <c r="C34" i="29"/>
  <c r="L30" i="29"/>
  <c r="L36" i="29"/>
  <c r="H30" i="29"/>
  <c r="H36" i="29"/>
  <c r="D30" i="29"/>
  <c r="D36" i="29"/>
  <c r="O34" i="28"/>
  <c r="I34" i="28"/>
  <c r="N30" i="28"/>
  <c r="N36" i="28"/>
  <c r="N34" i="28"/>
  <c r="N29" i="28"/>
  <c r="J37" i="28"/>
  <c r="Q34" i="28"/>
  <c r="M34" i="28"/>
  <c r="K34" i="28"/>
  <c r="G34" i="28"/>
  <c r="M37" i="28"/>
  <c r="M36" i="28"/>
  <c r="Q37" i="28"/>
  <c r="Q36" i="28"/>
  <c r="O36" i="28"/>
  <c r="N32" i="28"/>
  <c r="C37" i="28"/>
  <c r="E34" i="28"/>
  <c r="L33" i="28"/>
  <c r="L31" i="28"/>
  <c r="L29" i="28"/>
  <c r="L32" i="28"/>
  <c r="H33" i="28"/>
  <c r="H31" i="28"/>
  <c r="H29" i="28"/>
  <c r="H32" i="28"/>
  <c r="D33" i="28"/>
  <c r="D31" i="28"/>
  <c r="D29" i="28"/>
  <c r="D32" i="28"/>
  <c r="J36" i="28"/>
  <c r="F36" i="28"/>
  <c r="K32" i="28"/>
  <c r="K33" i="28"/>
  <c r="K31" i="28"/>
  <c r="K29" i="28"/>
  <c r="G32" i="28"/>
  <c r="G33" i="28"/>
  <c r="G31" i="28"/>
  <c r="G29" i="28"/>
  <c r="C32" i="28"/>
  <c r="C33" i="28"/>
  <c r="C31" i="28"/>
  <c r="C29" i="28"/>
  <c r="Q32" i="28"/>
  <c r="Q33" i="28"/>
  <c r="Q31" i="28"/>
  <c r="Q29" i="28"/>
  <c r="O32" i="28"/>
  <c r="O33" i="28"/>
  <c r="O31" i="28"/>
  <c r="O29" i="28"/>
  <c r="M32" i="28"/>
  <c r="M33" i="28"/>
  <c r="M31" i="28"/>
  <c r="M29" i="28"/>
  <c r="K30" i="28"/>
  <c r="I36" i="28"/>
  <c r="G30" i="28"/>
  <c r="E36" i="28"/>
  <c r="C30" i="28"/>
  <c r="P33" i="28"/>
  <c r="P31" i="28"/>
  <c r="P29" i="28"/>
  <c r="P32" i="28"/>
  <c r="J33" i="28"/>
  <c r="J31" i="28"/>
  <c r="J29" i="28"/>
  <c r="J32" i="28"/>
  <c r="F33" i="28"/>
  <c r="F31" i="28"/>
  <c r="F29" i="28"/>
  <c r="F32" i="28"/>
  <c r="P30" i="28"/>
  <c r="P36" i="28"/>
  <c r="L30" i="28"/>
  <c r="L36" i="28"/>
  <c r="H30" i="28"/>
  <c r="H36" i="28"/>
  <c r="D30" i="28"/>
  <c r="D36" i="28"/>
  <c r="I32" i="28"/>
  <c r="I33" i="28"/>
  <c r="I31" i="28"/>
  <c r="I29" i="28"/>
  <c r="E32" i="28"/>
  <c r="E33" i="28"/>
  <c r="E31" i="28"/>
  <c r="E29" i="28"/>
  <c r="P34" i="28"/>
  <c r="L34" i="28"/>
  <c r="J34" i="28"/>
  <c r="H34" i="28"/>
  <c r="F34" i="28"/>
  <c r="D34" i="28"/>
  <c r="K36" i="28"/>
  <c r="I30" i="28"/>
  <c r="G36" i="28"/>
  <c r="E30" i="28"/>
  <c r="C36" i="28"/>
  <c r="C22" i="23"/>
  <c r="C37" i="23" s="1"/>
  <c r="C22" i="24"/>
  <c r="C33" i="24" s="1"/>
  <c r="C23" i="24"/>
  <c r="O34" i="27"/>
  <c r="G34" i="27"/>
  <c r="C34" i="27"/>
  <c r="Q34" i="27"/>
  <c r="Q37" i="27"/>
  <c r="O37" i="27"/>
  <c r="Q36" i="27"/>
  <c r="O36" i="27"/>
  <c r="N33" i="27"/>
  <c r="N31" i="27"/>
  <c r="N29" i="27"/>
  <c r="N32" i="27"/>
  <c r="J33" i="27"/>
  <c r="J31" i="27"/>
  <c r="J29" i="27"/>
  <c r="J32" i="27"/>
  <c r="F33" i="27"/>
  <c r="F31" i="27"/>
  <c r="F29" i="27"/>
  <c r="F32" i="27"/>
  <c r="P33" i="27"/>
  <c r="P31" i="27"/>
  <c r="P29" i="27"/>
  <c r="P32" i="27"/>
  <c r="N30" i="27"/>
  <c r="N36" i="27"/>
  <c r="J30" i="27"/>
  <c r="J36" i="27"/>
  <c r="F30" i="27"/>
  <c r="F36" i="27"/>
  <c r="M32" i="27"/>
  <c r="M33" i="27"/>
  <c r="M31" i="27"/>
  <c r="M29" i="27"/>
  <c r="I32" i="27"/>
  <c r="I33" i="27"/>
  <c r="I31" i="27"/>
  <c r="I29" i="27"/>
  <c r="E32" i="27"/>
  <c r="E33" i="27"/>
  <c r="E31" i="27"/>
  <c r="E29" i="27"/>
  <c r="P34" i="27"/>
  <c r="N34" i="27"/>
  <c r="J34" i="27"/>
  <c r="F34" i="27"/>
  <c r="M36" i="27"/>
  <c r="I36" i="27"/>
  <c r="E36" i="27"/>
  <c r="L33" i="27"/>
  <c r="L31" i="27"/>
  <c r="L29" i="27"/>
  <c r="L32" i="27"/>
  <c r="H33" i="27"/>
  <c r="H31" i="27"/>
  <c r="H29" i="27"/>
  <c r="H32" i="27"/>
  <c r="D33" i="27"/>
  <c r="D31" i="27"/>
  <c r="D29" i="27"/>
  <c r="D32" i="27"/>
  <c r="P30" i="27"/>
  <c r="P36" i="27"/>
  <c r="L30" i="27"/>
  <c r="L36" i="27"/>
  <c r="H30" i="27"/>
  <c r="H36" i="27"/>
  <c r="D30" i="27"/>
  <c r="D36" i="27"/>
  <c r="K32" i="27"/>
  <c r="K33" i="27"/>
  <c r="K31" i="27"/>
  <c r="K29" i="27"/>
  <c r="G32" i="27"/>
  <c r="G33" i="27"/>
  <c r="G31" i="27"/>
  <c r="G29" i="27"/>
  <c r="C32" i="27"/>
  <c r="C33" i="27"/>
  <c r="C31" i="27"/>
  <c r="C29" i="27"/>
  <c r="Q32" i="27"/>
  <c r="Q33" i="27"/>
  <c r="Q31" i="27"/>
  <c r="Q29" i="27"/>
  <c r="O32" i="27"/>
  <c r="O33" i="27"/>
  <c r="O31" i="27"/>
  <c r="O29" i="27"/>
  <c r="M30" i="27"/>
  <c r="K36" i="27"/>
  <c r="I30" i="27"/>
  <c r="G36" i="27"/>
  <c r="E30" i="27"/>
  <c r="C36" i="27"/>
  <c r="Q37" i="26"/>
  <c r="P34" i="26"/>
  <c r="G37" i="26"/>
  <c r="Q34" i="26"/>
  <c r="G34" i="26"/>
  <c r="Q36" i="26"/>
  <c r="G29" i="26"/>
  <c r="G33" i="26"/>
  <c r="L37" i="26"/>
  <c r="H37" i="26"/>
  <c r="D37" i="26"/>
  <c r="G30" i="26"/>
  <c r="O37" i="26"/>
  <c r="G31" i="26"/>
  <c r="C36" i="26"/>
  <c r="D34" i="26"/>
  <c r="M36" i="26"/>
  <c r="O34" i="26"/>
  <c r="O36" i="26"/>
  <c r="N33" i="26"/>
  <c r="N31" i="26"/>
  <c r="N29" i="26"/>
  <c r="N32" i="26"/>
  <c r="I32" i="26"/>
  <c r="I33" i="26"/>
  <c r="I31" i="26"/>
  <c r="I29" i="26"/>
  <c r="C32" i="26"/>
  <c r="C33" i="26"/>
  <c r="C31" i="26"/>
  <c r="C29" i="26"/>
  <c r="M32" i="26"/>
  <c r="M33" i="26"/>
  <c r="M31" i="26"/>
  <c r="M29" i="26"/>
  <c r="C30" i="26"/>
  <c r="M37" i="26"/>
  <c r="I37" i="26"/>
  <c r="E37" i="26"/>
  <c r="P33" i="26"/>
  <c r="P31" i="26"/>
  <c r="P29" i="26"/>
  <c r="P32" i="26"/>
  <c r="J33" i="26"/>
  <c r="J31" i="26"/>
  <c r="J29" i="26"/>
  <c r="J32" i="26"/>
  <c r="F33" i="26"/>
  <c r="F31" i="26"/>
  <c r="F29" i="26"/>
  <c r="F32" i="26"/>
  <c r="P30" i="26"/>
  <c r="P36" i="26"/>
  <c r="L36" i="26"/>
  <c r="H36" i="26"/>
  <c r="D36" i="26"/>
  <c r="Q32" i="26"/>
  <c r="Q33" i="26"/>
  <c r="Q31" i="26"/>
  <c r="Q29" i="26"/>
  <c r="O32" i="26"/>
  <c r="O33" i="26"/>
  <c r="O31" i="26"/>
  <c r="O29" i="26"/>
  <c r="I36" i="26"/>
  <c r="K32" i="26"/>
  <c r="K33" i="26"/>
  <c r="K31" i="26"/>
  <c r="K29" i="26"/>
  <c r="E32" i="26"/>
  <c r="E33" i="26"/>
  <c r="E31" i="26"/>
  <c r="E29" i="26"/>
  <c r="K37" i="26"/>
  <c r="C37" i="26"/>
  <c r="L33" i="26"/>
  <c r="L31" i="26"/>
  <c r="L29" i="26"/>
  <c r="L32" i="26"/>
  <c r="H33" i="26"/>
  <c r="H31" i="26"/>
  <c r="H29" i="26"/>
  <c r="H32" i="26"/>
  <c r="D33" i="26"/>
  <c r="D31" i="26"/>
  <c r="D29" i="26"/>
  <c r="D32" i="26"/>
  <c r="M34" i="26"/>
  <c r="K34" i="26"/>
  <c r="I34" i="26"/>
  <c r="E34" i="26"/>
  <c r="C34" i="26"/>
  <c r="N30" i="26"/>
  <c r="N36" i="26"/>
  <c r="J30" i="26"/>
  <c r="J36" i="26"/>
  <c r="F30" i="26"/>
  <c r="F36" i="26"/>
  <c r="N34" i="26"/>
  <c r="L34" i="26"/>
  <c r="J34" i="26"/>
  <c r="H34" i="26"/>
  <c r="F34" i="26"/>
  <c r="K36" i="26"/>
  <c r="I30" i="26"/>
  <c r="E36" i="26"/>
  <c r="K34" i="25"/>
  <c r="O34" i="25"/>
  <c r="G34" i="25"/>
  <c r="P37" i="25"/>
  <c r="Q34" i="25"/>
  <c r="P36" i="25"/>
  <c r="N33" i="25"/>
  <c r="N31" i="25"/>
  <c r="N29" i="25"/>
  <c r="N32" i="25"/>
  <c r="J33" i="25"/>
  <c r="J31" i="25"/>
  <c r="J29" i="25"/>
  <c r="J32" i="25"/>
  <c r="F33" i="25"/>
  <c r="F31" i="25"/>
  <c r="F29" i="25"/>
  <c r="F32" i="25"/>
  <c r="P33" i="25"/>
  <c r="P31" i="25"/>
  <c r="P29" i="25"/>
  <c r="P32" i="25"/>
  <c r="N30" i="25"/>
  <c r="N36" i="25"/>
  <c r="J30" i="25"/>
  <c r="J36" i="25"/>
  <c r="F30" i="25"/>
  <c r="F36" i="25"/>
  <c r="Q37" i="25"/>
  <c r="M32" i="25"/>
  <c r="M33" i="25"/>
  <c r="M31" i="25"/>
  <c r="M29" i="25"/>
  <c r="I32" i="25"/>
  <c r="I33" i="25"/>
  <c r="I31" i="25"/>
  <c r="I29" i="25"/>
  <c r="E32" i="25"/>
  <c r="E33" i="25"/>
  <c r="E31" i="25"/>
  <c r="E29" i="25"/>
  <c r="P34" i="25"/>
  <c r="N34" i="25"/>
  <c r="J34" i="25"/>
  <c r="F34" i="25"/>
  <c r="Q36" i="25"/>
  <c r="O36" i="25"/>
  <c r="M36" i="25"/>
  <c r="I36" i="25"/>
  <c r="E36" i="25"/>
  <c r="L33" i="25"/>
  <c r="L31" i="25"/>
  <c r="L29" i="25"/>
  <c r="L32" i="25"/>
  <c r="H33" i="25"/>
  <c r="H31" i="25"/>
  <c r="H29" i="25"/>
  <c r="H32" i="25"/>
  <c r="D33" i="25"/>
  <c r="D31" i="25"/>
  <c r="D29" i="25"/>
  <c r="D32" i="25"/>
  <c r="L30" i="25"/>
  <c r="L36" i="25"/>
  <c r="H30" i="25"/>
  <c r="H36" i="25"/>
  <c r="D30" i="25"/>
  <c r="D36" i="25"/>
  <c r="K32" i="25"/>
  <c r="K33" i="25"/>
  <c r="K31" i="25"/>
  <c r="K29" i="25"/>
  <c r="G32" i="25"/>
  <c r="G33" i="25"/>
  <c r="G31" i="25"/>
  <c r="G29" i="25"/>
  <c r="C32" i="25"/>
  <c r="C33" i="25"/>
  <c r="C31" i="25"/>
  <c r="C29" i="25"/>
  <c r="Q32" i="25"/>
  <c r="Q33" i="25"/>
  <c r="Q31" i="25"/>
  <c r="Q29" i="25"/>
  <c r="O32" i="25"/>
  <c r="O33" i="25"/>
  <c r="O31" i="25"/>
  <c r="O29" i="25"/>
  <c r="M30" i="25"/>
  <c r="K36" i="25"/>
  <c r="I30" i="25"/>
  <c r="G36" i="25"/>
  <c r="E30" i="25"/>
  <c r="C36" i="25"/>
  <c r="M30" i="24"/>
  <c r="O36" i="24"/>
  <c r="G36" i="24"/>
  <c r="O30" i="24"/>
  <c r="Q30" i="24"/>
  <c r="G34" i="24"/>
  <c r="M36" i="24"/>
  <c r="E34" i="24"/>
  <c r="P36" i="24"/>
  <c r="I36" i="24"/>
  <c r="P30" i="24"/>
  <c r="C37" i="24"/>
  <c r="K36" i="24"/>
  <c r="L37" i="24"/>
  <c r="L33" i="24"/>
  <c r="L32" i="24"/>
  <c r="L31" i="24"/>
  <c r="L29" i="24"/>
  <c r="H37" i="24"/>
  <c r="H33" i="24"/>
  <c r="H32" i="24"/>
  <c r="H29" i="24"/>
  <c r="H31" i="24"/>
  <c r="D37" i="24"/>
  <c r="D33" i="24"/>
  <c r="D32" i="24"/>
  <c r="D29" i="24"/>
  <c r="D31" i="24"/>
  <c r="N36" i="24"/>
  <c r="L30" i="24"/>
  <c r="J36" i="24"/>
  <c r="H30" i="24"/>
  <c r="F36" i="24"/>
  <c r="D30" i="24"/>
  <c r="E36" i="24"/>
  <c r="M32" i="24"/>
  <c r="M37" i="24"/>
  <c r="M33" i="24"/>
  <c r="M31" i="24"/>
  <c r="M29" i="24"/>
  <c r="G32" i="24"/>
  <c r="G37" i="24"/>
  <c r="G33" i="24"/>
  <c r="G31" i="24"/>
  <c r="G29" i="24"/>
  <c r="L34" i="24"/>
  <c r="H34" i="24"/>
  <c r="D34" i="24"/>
  <c r="Q32" i="24"/>
  <c r="Q37" i="24"/>
  <c r="Q33" i="24"/>
  <c r="Q31" i="24"/>
  <c r="Q29" i="24"/>
  <c r="O32" i="24"/>
  <c r="O37" i="24"/>
  <c r="O33" i="24"/>
  <c r="O31" i="24"/>
  <c r="O29" i="24"/>
  <c r="K32" i="24"/>
  <c r="K37" i="24"/>
  <c r="K33" i="24"/>
  <c r="K31" i="24"/>
  <c r="K29" i="24"/>
  <c r="N37" i="24"/>
  <c r="N33" i="24"/>
  <c r="N32" i="24"/>
  <c r="N31" i="24"/>
  <c r="N29" i="24"/>
  <c r="J37" i="24"/>
  <c r="J33" i="24"/>
  <c r="J32" i="24"/>
  <c r="J31" i="24"/>
  <c r="J29" i="24"/>
  <c r="F37" i="24"/>
  <c r="F33" i="24"/>
  <c r="F32" i="24"/>
  <c r="F31" i="24"/>
  <c r="F29" i="24"/>
  <c r="N30" i="24"/>
  <c r="L36" i="24"/>
  <c r="J30" i="24"/>
  <c r="H36" i="24"/>
  <c r="F30" i="24"/>
  <c r="D36" i="24"/>
  <c r="K30" i="24"/>
  <c r="P37" i="24"/>
  <c r="P33" i="24"/>
  <c r="P32" i="24"/>
  <c r="P29" i="24"/>
  <c r="P31" i="24"/>
  <c r="I32" i="24"/>
  <c r="I37" i="24"/>
  <c r="I33" i="24"/>
  <c r="I31" i="24"/>
  <c r="I29" i="24"/>
  <c r="E32" i="24"/>
  <c r="E37" i="24"/>
  <c r="E33" i="24"/>
  <c r="E31" i="24"/>
  <c r="E29" i="24"/>
  <c r="F34" i="23"/>
  <c r="C23" i="23"/>
  <c r="H37" i="23"/>
  <c r="P37" i="23"/>
  <c r="P34" i="23"/>
  <c r="P36" i="23"/>
  <c r="N33" i="23"/>
  <c r="N31" i="23"/>
  <c r="N29" i="23"/>
  <c r="N32" i="23"/>
  <c r="I32" i="23"/>
  <c r="I33" i="23"/>
  <c r="I31" i="23"/>
  <c r="I29" i="23"/>
  <c r="E32" i="23"/>
  <c r="E33" i="23"/>
  <c r="E31" i="23"/>
  <c r="E29" i="23"/>
  <c r="N34" i="23"/>
  <c r="Q36" i="23"/>
  <c r="O36" i="23"/>
  <c r="O30" i="23"/>
  <c r="M36" i="23"/>
  <c r="K36" i="23"/>
  <c r="I30" i="23"/>
  <c r="G36" i="23"/>
  <c r="E30" i="23"/>
  <c r="J33" i="23"/>
  <c r="J31" i="23"/>
  <c r="J29" i="23"/>
  <c r="J32" i="23"/>
  <c r="F33" i="23"/>
  <c r="F31" i="23"/>
  <c r="F29" i="23"/>
  <c r="F32" i="23"/>
  <c r="P33" i="23"/>
  <c r="P31" i="23"/>
  <c r="P29" i="23"/>
  <c r="P32" i="23"/>
  <c r="N30" i="23"/>
  <c r="N36" i="23"/>
  <c r="J30" i="23"/>
  <c r="J36" i="23"/>
  <c r="F30" i="23"/>
  <c r="F36" i="23"/>
  <c r="K32" i="23"/>
  <c r="K33" i="23"/>
  <c r="K31" i="23"/>
  <c r="K29" i="23"/>
  <c r="G32" i="23"/>
  <c r="G33" i="23"/>
  <c r="G31" i="23"/>
  <c r="G29" i="23"/>
  <c r="Q32" i="23"/>
  <c r="Q33" i="23"/>
  <c r="Q31" i="23"/>
  <c r="Q29" i="23"/>
  <c r="O32" i="23"/>
  <c r="O33" i="23"/>
  <c r="O31" i="23"/>
  <c r="O29" i="23"/>
  <c r="M32" i="23"/>
  <c r="M33" i="23"/>
  <c r="M31" i="23"/>
  <c r="M29" i="23"/>
  <c r="K30" i="23"/>
  <c r="I36" i="23"/>
  <c r="G30" i="23"/>
  <c r="E36" i="23"/>
  <c r="Q37" i="23"/>
  <c r="M37" i="23"/>
  <c r="I37" i="23"/>
  <c r="E37" i="23"/>
  <c r="L33" i="23"/>
  <c r="L31" i="23"/>
  <c r="L29" i="23"/>
  <c r="L32" i="23"/>
  <c r="H33" i="23"/>
  <c r="H31" i="23"/>
  <c r="H29" i="23"/>
  <c r="H32" i="23"/>
  <c r="D33" i="23"/>
  <c r="D31" i="23"/>
  <c r="D29" i="23"/>
  <c r="D32" i="23"/>
  <c r="Q34" i="23"/>
  <c r="O34" i="23"/>
  <c r="M34" i="23"/>
  <c r="K34" i="23"/>
  <c r="I34" i="23"/>
  <c r="G34" i="23"/>
  <c r="E34" i="23"/>
  <c r="L30" i="23"/>
  <c r="L36" i="23"/>
  <c r="H30" i="23"/>
  <c r="H36" i="23"/>
  <c r="D30" i="23"/>
  <c r="D36" i="23"/>
  <c r="C35" i="36" l="1"/>
  <c r="C35" i="35"/>
  <c r="C31" i="23"/>
  <c r="C35" i="34"/>
  <c r="C32" i="24"/>
  <c r="C35" i="33"/>
  <c r="C35" i="32"/>
  <c r="C30" i="24"/>
  <c r="C34" i="24"/>
  <c r="C31" i="24"/>
  <c r="C36" i="24"/>
  <c r="C35" i="31"/>
  <c r="C34" i="23"/>
  <c r="C30" i="23"/>
  <c r="C32" i="23"/>
  <c r="C35" i="30"/>
  <c r="C29" i="23"/>
  <c r="C33" i="23"/>
  <c r="C36" i="23"/>
  <c r="C35" i="29"/>
  <c r="C35" i="28"/>
  <c r="C29" i="24"/>
  <c r="C35" i="27"/>
  <c r="C35" i="26"/>
  <c r="C35" i="25"/>
  <c r="C35" i="24" l="1"/>
  <c r="C35" i="23"/>
  <c r="D24" i="22" l="1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C24" i="22"/>
  <c r="P17" i="22" l="1"/>
  <c r="D67" i="22"/>
  <c r="F67" i="22"/>
  <c r="H67" i="22"/>
  <c r="J67" i="22"/>
  <c r="L67" i="22"/>
  <c r="N67" i="22"/>
  <c r="P67" i="22"/>
  <c r="C8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Q67" i="22"/>
  <c r="O67" i="22"/>
  <c r="M67" i="22"/>
  <c r="K67" i="22"/>
  <c r="I67" i="22"/>
  <c r="G67" i="22"/>
  <c r="E67" i="22"/>
  <c r="C67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Q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D8" i="22"/>
  <c r="Q17" i="21"/>
  <c r="E24" i="21"/>
  <c r="G24" i="21"/>
  <c r="I24" i="21"/>
  <c r="K24" i="21"/>
  <c r="M24" i="21"/>
  <c r="O24" i="21"/>
  <c r="Q24" i="21"/>
  <c r="C67" i="21"/>
  <c r="J8" i="21"/>
  <c r="L8" i="21"/>
  <c r="N8" i="21"/>
  <c r="P8" i="21"/>
  <c r="C8" i="21"/>
  <c r="C69" i="21"/>
  <c r="Q69" i="21"/>
  <c r="P69" i="21"/>
  <c r="O69" i="21"/>
  <c r="N69" i="21"/>
  <c r="M69" i="21"/>
  <c r="L69" i="21"/>
  <c r="K69" i="21"/>
  <c r="J69" i="21"/>
  <c r="I69" i="21"/>
  <c r="H69" i="21"/>
  <c r="G69" i="21"/>
  <c r="F69" i="21"/>
  <c r="E69" i="21"/>
  <c r="D69" i="21"/>
  <c r="Q67" i="21"/>
  <c r="P67" i="21"/>
  <c r="O67" i="21"/>
  <c r="N67" i="21"/>
  <c r="M67" i="21"/>
  <c r="L67" i="21"/>
  <c r="K67" i="21"/>
  <c r="J67" i="21"/>
  <c r="I67" i="21"/>
  <c r="H67" i="21"/>
  <c r="G67" i="21"/>
  <c r="F67" i="21"/>
  <c r="E67" i="21"/>
  <c r="D67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C66" i="21"/>
  <c r="P24" i="21"/>
  <c r="N24" i="21"/>
  <c r="L24" i="21"/>
  <c r="J24" i="21"/>
  <c r="H24" i="21"/>
  <c r="F24" i="21"/>
  <c r="D24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Q8" i="21"/>
  <c r="O8" i="21"/>
  <c r="M8" i="21"/>
  <c r="K8" i="21"/>
  <c r="I8" i="21"/>
  <c r="H8" i="21"/>
  <c r="G8" i="21"/>
  <c r="F8" i="21"/>
  <c r="E8" i="21"/>
  <c r="D8" i="21"/>
  <c r="C67" i="20"/>
  <c r="P8" i="20"/>
  <c r="H8" i="20"/>
  <c r="J8" i="20"/>
  <c r="L8" i="20"/>
  <c r="N8" i="20"/>
  <c r="C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C66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Q17" i="20"/>
  <c r="Q68" i="20" s="1"/>
  <c r="P17" i="20"/>
  <c r="O17" i="20"/>
  <c r="O68" i="20" s="1"/>
  <c r="N17" i="20"/>
  <c r="N68" i="20" s="1"/>
  <c r="M17" i="20"/>
  <c r="M68" i="20" s="1"/>
  <c r="L17" i="20"/>
  <c r="K17" i="20"/>
  <c r="K68" i="20" s="1"/>
  <c r="J17" i="20"/>
  <c r="J68" i="20" s="1"/>
  <c r="I17" i="20"/>
  <c r="I68" i="20" s="1"/>
  <c r="H17" i="20"/>
  <c r="G17" i="20"/>
  <c r="G68" i="20" s="1"/>
  <c r="F17" i="20"/>
  <c r="E17" i="20"/>
  <c r="E68" i="20" s="1"/>
  <c r="D17" i="20"/>
  <c r="C17" i="20"/>
  <c r="C68" i="20" s="1"/>
  <c r="Q8" i="20"/>
  <c r="Q23" i="20" s="1"/>
  <c r="O8" i="20"/>
  <c r="O23" i="20" s="1"/>
  <c r="M8" i="20"/>
  <c r="M23" i="20" s="1"/>
  <c r="K8" i="20"/>
  <c r="K23" i="20" s="1"/>
  <c r="I8" i="20"/>
  <c r="I23" i="20" s="1"/>
  <c r="G8" i="20"/>
  <c r="G23" i="20" s="1"/>
  <c r="F8" i="20"/>
  <c r="E8" i="20"/>
  <c r="E23" i="20" s="1"/>
  <c r="D8" i="20"/>
  <c r="C8" i="20"/>
  <c r="C69" i="22" l="1"/>
  <c r="F23" i="22"/>
  <c r="C65" i="22"/>
  <c r="C23" i="22"/>
  <c r="E65" i="22"/>
  <c r="E23" i="22"/>
  <c r="G65" i="22"/>
  <c r="G23" i="22"/>
  <c r="I65" i="22"/>
  <c r="I23" i="22"/>
  <c r="K65" i="22"/>
  <c r="K23" i="22"/>
  <c r="M65" i="22"/>
  <c r="M23" i="22"/>
  <c r="O65" i="22"/>
  <c r="O23" i="22"/>
  <c r="Q65" i="22"/>
  <c r="Q23" i="22"/>
  <c r="D68" i="22"/>
  <c r="F68" i="22"/>
  <c r="H68" i="22"/>
  <c r="J68" i="22"/>
  <c r="L68" i="22"/>
  <c r="N68" i="22"/>
  <c r="P68" i="22"/>
  <c r="C22" i="22"/>
  <c r="C34" i="22" s="1"/>
  <c r="E22" i="22"/>
  <c r="E30" i="22" s="1"/>
  <c r="G22" i="22"/>
  <c r="G34" i="22" s="1"/>
  <c r="I22" i="22"/>
  <c r="I30" i="22" s="1"/>
  <c r="K22" i="22"/>
  <c r="K34" i="22" s="1"/>
  <c r="M22" i="22"/>
  <c r="M30" i="22" s="1"/>
  <c r="Q22" i="22"/>
  <c r="Q34" i="22" s="1"/>
  <c r="D65" i="22"/>
  <c r="F65" i="22"/>
  <c r="H65" i="22"/>
  <c r="H23" i="22"/>
  <c r="J65" i="22"/>
  <c r="J23" i="22"/>
  <c r="L65" i="22"/>
  <c r="L23" i="22"/>
  <c r="N22" i="22"/>
  <c r="N65" i="22"/>
  <c r="N30" i="22"/>
  <c r="N23" i="22"/>
  <c r="P22" i="22"/>
  <c r="P65" i="22"/>
  <c r="P30" i="22"/>
  <c r="P23" i="22"/>
  <c r="C68" i="22"/>
  <c r="E68" i="22"/>
  <c r="G68" i="22"/>
  <c r="I68" i="22"/>
  <c r="K68" i="22"/>
  <c r="M68" i="22"/>
  <c r="O68" i="22"/>
  <c r="Q68" i="22"/>
  <c r="D22" i="22"/>
  <c r="F22" i="22"/>
  <c r="F30" i="22" s="1"/>
  <c r="H22" i="22"/>
  <c r="J22" i="22"/>
  <c r="L22" i="22"/>
  <c r="O22" i="22"/>
  <c r="O34" i="22" s="1"/>
  <c r="D23" i="22"/>
  <c r="D36" i="22" s="1"/>
  <c r="P17" i="21"/>
  <c r="C24" i="21"/>
  <c r="C65" i="21"/>
  <c r="C23" i="21"/>
  <c r="E65" i="21"/>
  <c r="E23" i="21"/>
  <c r="G65" i="21"/>
  <c r="G23" i="21"/>
  <c r="I65" i="21"/>
  <c r="I23" i="21"/>
  <c r="K65" i="21"/>
  <c r="K23" i="21"/>
  <c r="M65" i="21"/>
  <c r="M23" i="21"/>
  <c r="O65" i="21"/>
  <c r="O22" i="21"/>
  <c r="O30" i="21" s="1"/>
  <c r="O23" i="21"/>
  <c r="Q65" i="21"/>
  <c r="Q22" i="21"/>
  <c r="Q30" i="21" s="1"/>
  <c r="Q23" i="21"/>
  <c r="D68" i="21"/>
  <c r="F68" i="21"/>
  <c r="H68" i="21"/>
  <c r="J68" i="21"/>
  <c r="L68" i="21"/>
  <c r="N68" i="21"/>
  <c r="P68" i="21"/>
  <c r="C22" i="21"/>
  <c r="C30" i="21" s="1"/>
  <c r="E22" i="21"/>
  <c r="E34" i="21" s="1"/>
  <c r="G22" i="21"/>
  <c r="G30" i="21" s="1"/>
  <c r="I22" i="21"/>
  <c r="I34" i="21" s="1"/>
  <c r="K22" i="21"/>
  <c r="K30" i="21" s="1"/>
  <c r="M22" i="21"/>
  <c r="M34" i="21" s="1"/>
  <c r="C37" i="21"/>
  <c r="E37" i="21"/>
  <c r="G37" i="21"/>
  <c r="I37" i="21"/>
  <c r="K37" i="21"/>
  <c r="M37" i="21"/>
  <c r="O37" i="21"/>
  <c r="Q37" i="21"/>
  <c r="D23" i="21"/>
  <c r="D65" i="21"/>
  <c r="F23" i="21"/>
  <c r="F65" i="21"/>
  <c r="H23" i="21"/>
  <c r="H65" i="21"/>
  <c r="J23" i="21"/>
  <c r="J65" i="21"/>
  <c r="L23" i="21"/>
  <c r="L65" i="21"/>
  <c r="N23" i="21"/>
  <c r="N65" i="21"/>
  <c r="P23" i="21"/>
  <c r="P65" i="21"/>
  <c r="P22" i="21"/>
  <c r="P30" i="21" s="1"/>
  <c r="C68" i="21"/>
  <c r="E68" i="21"/>
  <c r="G68" i="21"/>
  <c r="I68" i="21"/>
  <c r="K68" i="21"/>
  <c r="M68" i="21"/>
  <c r="O68" i="21"/>
  <c r="Q68" i="21"/>
  <c r="D22" i="21"/>
  <c r="D34" i="21" s="1"/>
  <c r="F22" i="21"/>
  <c r="H22" i="21"/>
  <c r="H34" i="21" s="1"/>
  <c r="J22" i="21"/>
  <c r="L22" i="21"/>
  <c r="L34" i="21" s="1"/>
  <c r="N22" i="21"/>
  <c r="N37" i="21" s="1"/>
  <c r="D37" i="21"/>
  <c r="F37" i="21"/>
  <c r="H37" i="21"/>
  <c r="J37" i="21"/>
  <c r="L37" i="21"/>
  <c r="C24" i="20"/>
  <c r="C23" i="20"/>
  <c r="D65" i="20"/>
  <c r="F65" i="20"/>
  <c r="H65" i="20"/>
  <c r="J65" i="20"/>
  <c r="L65" i="20"/>
  <c r="N65" i="20"/>
  <c r="P65" i="20"/>
  <c r="P22" i="20"/>
  <c r="P30" i="20" s="1"/>
  <c r="D22" i="20"/>
  <c r="D34" i="20" s="1"/>
  <c r="F22" i="20"/>
  <c r="F34" i="20" s="1"/>
  <c r="H22" i="20"/>
  <c r="H34" i="20" s="1"/>
  <c r="J22" i="20"/>
  <c r="J30" i="20" s="1"/>
  <c r="L22" i="20"/>
  <c r="L34" i="20" s="1"/>
  <c r="N22" i="20"/>
  <c r="N30" i="20" s="1"/>
  <c r="Q22" i="20"/>
  <c r="Q36" i="20" s="1"/>
  <c r="F23" i="20"/>
  <c r="F36" i="20" s="1"/>
  <c r="J23" i="20"/>
  <c r="N23" i="20"/>
  <c r="N36" i="20" s="1"/>
  <c r="E65" i="20"/>
  <c r="I65" i="20"/>
  <c r="M65" i="20"/>
  <c r="Q65" i="20"/>
  <c r="F68" i="20"/>
  <c r="P68" i="20"/>
  <c r="C22" i="20"/>
  <c r="E22" i="20"/>
  <c r="E34" i="20" s="1"/>
  <c r="G22" i="20"/>
  <c r="G30" i="20" s="1"/>
  <c r="I22" i="20"/>
  <c r="I30" i="20" s="1"/>
  <c r="K22" i="20"/>
  <c r="M22" i="20"/>
  <c r="M30" i="20" s="1"/>
  <c r="O22" i="20"/>
  <c r="O30" i="20" s="1"/>
  <c r="D23" i="20"/>
  <c r="H23" i="20"/>
  <c r="H36" i="20" s="1"/>
  <c r="L23" i="20"/>
  <c r="P23" i="20"/>
  <c r="E30" i="20"/>
  <c r="Q30" i="20"/>
  <c r="M34" i="20"/>
  <c r="Q34" i="20"/>
  <c r="C65" i="20"/>
  <c r="G65" i="20"/>
  <c r="K65" i="20"/>
  <c r="O65" i="20"/>
  <c r="D68" i="20"/>
  <c r="H68" i="20"/>
  <c r="L68" i="20"/>
  <c r="M34" i="22" l="1"/>
  <c r="I34" i="22"/>
  <c r="E34" i="22"/>
  <c r="L37" i="22"/>
  <c r="L33" i="22"/>
  <c r="L31" i="22"/>
  <c r="L29" i="22"/>
  <c r="L32" i="22"/>
  <c r="H37" i="22"/>
  <c r="H33" i="22"/>
  <c r="H31" i="22"/>
  <c r="H29" i="22"/>
  <c r="H32" i="22"/>
  <c r="D37" i="22"/>
  <c r="D33" i="22"/>
  <c r="D31" i="22"/>
  <c r="D29" i="22"/>
  <c r="D32" i="22"/>
  <c r="P37" i="22"/>
  <c r="P33" i="22"/>
  <c r="P31" i="22"/>
  <c r="P29" i="22"/>
  <c r="P32" i="22"/>
  <c r="N37" i="22"/>
  <c r="N33" i="22"/>
  <c r="N31" i="22"/>
  <c r="N29" i="22"/>
  <c r="N32" i="22"/>
  <c r="L30" i="22"/>
  <c r="J36" i="22"/>
  <c r="H30" i="22"/>
  <c r="D30" i="22"/>
  <c r="Q32" i="22"/>
  <c r="Q37" i="22"/>
  <c r="Q33" i="22"/>
  <c r="Q31" i="22"/>
  <c r="Q29" i="22"/>
  <c r="K32" i="22"/>
  <c r="K37" i="22"/>
  <c r="K33" i="22"/>
  <c r="K31" i="22"/>
  <c r="K29" i="22"/>
  <c r="G32" i="22"/>
  <c r="G37" i="22"/>
  <c r="G33" i="22"/>
  <c r="G31" i="22"/>
  <c r="G29" i="22"/>
  <c r="C32" i="22"/>
  <c r="C37" i="22"/>
  <c r="C33" i="22"/>
  <c r="C31" i="22"/>
  <c r="C29" i="22"/>
  <c r="Q30" i="22"/>
  <c r="O36" i="22"/>
  <c r="K36" i="22"/>
  <c r="G36" i="22"/>
  <c r="C36" i="22"/>
  <c r="O32" i="22"/>
  <c r="O37" i="22"/>
  <c r="O33" i="22"/>
  <c r="O31" i="22"/>
  <c r="O29" i="22"/>
  <c r="J37" i="22"/>
  <c r="J33" i="22"/>
  <c r="J31" i="22"/>
  <c r="J29" i="22"/>
  <c r="J32" i="22"/>
  <c r="F37" i="22"/>
  <c r="F33" i="22"/>
  <c r="F31" i="22"/>
  <c r="F29" i="22"/>
  <c r="F32" i="22"/>
  <c r="P36" i="22"/>
  <c r="N36" i="22"/>
  <c r="L36" i="22"/>
  <c r="J30" i="22"/>
  <c r="H36" i="22"/>
  <c r="M32" i="22"/>
  <c r="M37" i="22"/>
  <c r="M33" i="22"/>
  <c r="M31" i="22"/>
  <c r="M29" i="22"/>
  <c r="I32" i="22"/>
  <c r="I37" i="22"/>
  <c r="I33" i="22"/>
  <c r="I31" i="22"/>
  <c r="I29" i="22"/>
  <c r="E32" i="22"/>
  <c r="E37" i="22"/>
  <c r="E33" i="22"/>
  <c r="E31" i="22"/>
  <c r="E29" i="22"/>
  <c r="P34" i="22"/>
  <c r="N34" i="22"/>
  <c r="L34" i="22"/>
  <c r="J34" i="22"/>
  <c r="H34" i="22"/>
  <c r="F34" i="22"/>
  <c r="D34" i="22"/>
  <c r="Q36" i="22"/>
  <c r="O30" i="22"/>
  <c r="M36" i="22"/>
  <c r="K30" i="22"/>
  <c r="I36" i="22"/>
  <c r="G30" i="22"/>
  <c r="E36" i="22"/>
  <c r="C30" i="22"/>
  <c r="F36" i="22"/>
  <c r="O34" i="21"/>
  <c r="G34" i="21"/>
  <c r="C34" i="21"/>
  <c r="K34" i="21"/>
  <c r="P37" i="21"/>
  <c r="Q34" i="21"/>
  <c r="P36" i="21"/>
  <c r="N33" i="21"/>
  <c r="N31" i="21"/>
  <c r="N29" i="21"/>
  <c r="N32" i="21"/>
  <c r="J33" i="21"/>
  <c r="J31" i="21"/>
  <c r="J29" i="21"/>
  <c r="J32" i="21"/>
  <c r="F33" i="21"/>
  <c r="F31" i="21"/>
  <c r="F29" i="21"/>
  <c r="F32" i="21"/>
  <c r="P33" i="21"/>
  <c r="P31" i="21"/>
  <c r="P29" i="21"/>
  <c r="P32" i="21"/>
  <c r="N30" i="21"/>
  <c r="N36" i="21"/>
  <c r="J30" i="21"/>
  <c r="J36" i="21"/>
  <c r="F30" i="21"/>
  <c r="F36" i="21"/>
  <c r="M32" i="21"/>
  <c r="M33" i="21"/>
  <c r="M31" i="21"/>
  <c r="M29" i="21"/>
  <c r="I32" i="21"/>
  <c r="I33" i="21"/>
  <c r="I31" i="21"/>
  <c r="I29" i="21"/>
  <c r="E32" i="21"/>
  <c r="E33" i="21"/>
  <c r="E31" i="21"/>
  <c r="E29" i="21"/>
  <c r="P34" i="21"/>
  <c r="N34" i="21"/>
  <c r="J34" i="21"/>
  <c r="F34" i="21"/>
  <c r="Q36" i="21"/>
  <c r="O36" i="21"/>
  <c r="M36" i="21"/>
  <c r="I36" i="21"/>
  <c r="E36" i="21"/>
  <c r="L33" i="21"/>
  <c r="L31" i="21"/>
  <c r="L29" i="21"/>
  <c r="L32" i="21"/>
  <c r="H33" i="21"/>
  <c r="H31" i="21"/>
  <c r="H29" i="21"/>
  <c r="H32" i="21"/>
  <c r="D33" i="21"/>
  <c r="D31" i="21"/>
  <c r="D29" i="21"/>
  <c r="D32" i="21"/>
  <c r="L30" i="21"/>
  <c r="L36" i="21"/>
  <c r="H30" i="21"/>
  <c r="H36" i="21"/>
  <c r="D30" i="21"/>
  <c r="D36" i="21"/>
  <c r="K32" i="21"/>
  <c r="K33" i="21"/>
  <c r="K31" i="21"/>
  <c r="K29" i="21"/>
  <c r="G32" i="21"/>
  <c r="G33" i="21"/>
  <c r="G31" i="21"/>
  <c r="G29" i="21"/>
  <c r="C32" i="21"/>
  <c r="C33" i="21"/>
  <c r="C31" i="21"/>
  <c r="C29" i="21"/>
  <c r="Q32" i="21"/>
  <c r="Q33" i="21"/>
  <c r="Q31" i="21"/>
  <c r="Q29" i="21"/>
  <c r="O32" i="21"/>
  <c r="O33" i="21"/>
  <c r="O31" i="21"/>
  <c r="O29" i="21"/>
  <c r="M30" i="21"/>
  <c r="K36" i="21"/>
  <c r="I30" i="21"/>
  <c r="G36" i="21"/>
  <c r="E30" i="21"/>
  <c r="C36" i="21"/>
  <c r="I34" i="20"/>
  <c r="P36" i="20"/>
  <c r="P34" i="20"/>
  <c r="N34" i="20"/>
  <c r="J34" i="20"/>
  <c r="J36" i="20"/>
  <c r="F30" i="20"/>
  <c r="L36" i="20"/>
  <c r="D36" i="20"/>
  <c r="M33" i="20"/>
  <c r="M31" i="20"/>
  <c r="M29" i="20"/>
  <c r="M32" i="20"/>
  <c r="I33" i="20"/>
  <c r="I31" i="20"/>
  <c r="I29" i="20"/>
  <c r="I32" i="20"/>
  <c r="E33" i="20"/>
  <c r="E31" i="20"/>
  <c r="E29" i="20"/>
  <c r="E32" i="20"/>
  <c r="O34" i="20"/>
  <c r="G34" i="20"/>
  <c r="Q37" i="20"/>
  <c r="M37" i="20"/>
  <c r="I37" i="20"/>
  <c r="E37" i="20"/>
  <c r="N32" i="20"/>
  <c r="N37" i="20"/>
  <c r="N31" i="20"/>
  <c r="N33" i="20"/>
  <c r="N29" i="20"/>
  <c r="J32" i="20"/>
  <c r="J37" i="20"/>
  <c r="J31" i="20"/>
  <c r="J33" i="20"/>
  <c r="J29" i="20"/>
  <c r="F32" i="20"/>
  <c r="F37" i="20"/>
  <c r="F31" i="20"/>
  <c r="F33" i="20"/>
  <c r="F29" i="20"/>
  <c r="P32" i="20"/>
  <c r="P33" i="20"/>
  <c r="P29" i="20"/>
  <c r="P37" i="20"/>
  <c r="P31" i="20"/>
  <c r="M36" i="20"/>
  <c r="I36" i="20"/>
  <c r="E36" i="20"/>
  <c r="O33" i="20"/>
  <c r="O31" i="20"/>
  <c r="O29" i="20"/>
  <c r="O32" i="20"/>
  <c r="K33" i="20"/>
  <c r="K31" i="20"/>
  <c r="K29" i="20"/>
  <c r="K32" i="20"/>
  <c r="G33" i="20"/>
  <c r="G31" i="20"/>
  <c r="G29" i="20"/>
  <c r="G32" i="20"/>
  <c r="C33" i="20"/>
  <c r="C31" i="20"/>
  <c r="C29" i="20"/>
  <c r="C32" i="20"/>
  <c r="K34" i="20"/>
  <c r="C34" i="20"/>
  <c r="K30" i="20"/>
  <c r="C30" i="20"/>
  <c r="O37" i="20"/>
  <c r="K37" i="20"/>
  <c r="G37" i="20"/>
  <c r="C37" i="20"/>
  <c r="Q33" i="20"/>
  <c r="Q31" i="20"/>
  <c r="Q29" i="20"/>
  <c r="Q32" i="20"/>
  <c r="L32" i="20"/>
  <c r="L33" i="20"/>
  <c r="L29" i="20"/>
  <c r="L37" i="20"/>
  <c r="L31" i="20"/>
  <c r="H32" i="20"/>
  <c r="H33" i="20"/>
  <c r="H29" i="20"/>
  <c r="H37" i="20"/>
  <c r="H31" i="20"/>
  <c r="D32" i="20"/>
  <c r="D33" i="20"/>
  <c r="D29" i="20"/>
  <c r="D37" i="20"/>
  <c r="D31" i="20"/>
  <c r="L30" i="20"/>
  <c r="H30" i="20"/>
  <c r="D30" i="20"/>
  <c r="O36" i="20"/>
  <c r="K36" i="20"/>
  <c r="G36" i="20"/>
  <c r="C36" i="20"/>
  <c r="C35" i="22" l="1"/>
  <c r="C35" i="21"/>
  <c r="C35" i="20"/>
</calcChain>
</file>

<file path=xl/sharedStrings.xml><?xml version="1.0" encoding="utf-8"?>
<sst xmlns="http://schemas.openxmlformats.org/spreadsheetml/2006/main" count="629" uniqueCount="40">
  <si>
    <t>Formes d'energia</t>
  </si>
  <si>
    <t>Carbó</t>
  </si>
  <si>
    <t>Productes petrolífers</t>
  </si>
  <si>
    <t>GLP</t>
  </si>
  <si>
    <t>Gasos de refineria</t>
  </si>
  <si>
    <t>Gas-oil</t>
  </si>
  <si>
    <t>Fuel-oil</t>
  </si>
  <si>
    <t>Coc de petroli</t>
  </si>
  <si>
    <t>Gas natural</t>
  </si>
  <si>
    <t>Energia elèctrica</t>
  </si>
  <si>
    <t>Residus industrials no renovables</t>
  </si>
  <si>
    <t>Energies renovables</t>
  </si>
  <si>
    <t>Energia solar tèrmica</t>
  </si>
  <si>
    <t>Biomassa agrària, animal i forestal</t>
  </si>
  <si>
    <t>Residus renovables</t>
  </si>
  <si>
    <t>Biogàs</t>
  </si>
  <si>
    <t>TOTAL</t>
  </si>
  <si>
    <t>COMBUSTIBLES</t>
  </si>
  <si>
    <t>ENERGIA ELÈCTRICA</t>
  </si>
  <si>
    <t>Formes d’energia</t>
  </si>
  <si>
    <t>Altres</t>
  </si>
  <si>
    <t>Altres = Carbó + residus no renovables</t>
  </si>
  <si>
    <t>Consum d'energia final en el sector industrial a Catalunya - Extractives no energètiques</t>
  </si>
  <si>
    <t>Consum d'energia final en el sector industrial a Catalunya - Siderúrgia i foneria fèrrica</t>
  </si>
  <si>
    <t>Consum d'energia final en el sector industrial a Catalunya - Metal·lúrgia no fèrrica</t>
  </si>
  <si>
    <t>Consum d'energia final en el sector industrial a Catalunya - Transformats metàl·lics</t>
  </si>
  <si>
    <t>Consum d'energia final en el sector industrial a Catalunya - Ciment artificial</t>
  </si>
  <si>
    <t>Consum d'energia final en el sector industrial a Catalunya - Vidre</t>
  </si>
  <si>
    <t>Consum d'energia final en el sector industrial a Catalunya - Alimentació, begudes i tabac</t>
  </si>
  <si>
    <t>Consum d'energia final en el sector industrial a Catalunya - Altres productes minerals no metàl·lics</t>
  </si>
  <si>
    <t>Consum d'energia final en el sector industrial a Catalunya - Arts gràfiques</t>
  </si>
  <si>
    <t>Consum d'energia final en el sector industrial a Catalunya - Cuir i calçat</t>
  </si>
  <si>
    <t>Consum d'energia final en el sector industrial a Catalunya - Fusta, suro i mobles de fusta</t>
  </si>
  <si>
    <t>Consum d'energia final en el sector industrial a Catalunya - Indústria diversa</t>
  </si>
  <si>
    <t>Consum d'energia final en el sector industrial a Catalunya - Pasta de paper, paper i cartró</t>
  </si>
  <si>
    <t>Consum d'energia final en el sector industrial a Catalunya - Químic</t>
  </si>
  <si>
    <t>Consum d'energia final en el sector industrial a Catalunya - Tèxtil i confecció</t>
  </si>
  <si>
    <t>Consum d'energia final en el sector industrial a Catalunya - Transformats del cautxú</t>
  </si>
  <si>
    <t>Consum d'energia final en el sector industrial a Catalunya - Transformats plàstics</t>
  </si>
  <si>
    <t>unitats: ktep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</si>
</sst>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%"/>
    <numFmt numFmtId="166" formatCode="_-* #,##0\ &quot;Pts&quot;_-;\-* #,##0\ &quot;Pts&quot;_-;_-* &quot;-&quot;\ &quot;Pts&quot;_-;_-@_-"/>
    <numFmt numFmtId="167" formatCode="_-* #,##0.00\ [$€-1]_-;\-* #,##0.00\ [$€-1]_-;_-* &quot;-&quot;??\ [$€-1]_-"/>
    <numFmt numFmtId="168" formatCode="_-* #,##0.00\ &quot;Pts&quot;_-;\-* #,##0.00\ &quot;Pts&quot;_-;_-* &quot;-&quot;??\ &quot;Pts&quot;_-;_-@_-"/>
    <numFmt numFmtId="169" formatCode="#,##0.0000"/>
    <numFmt numFmtId="170" formatCode="_-* #,##0\ _P_T_A_-;\-* #,##0\ _P_T_A_-;_-* &quot;-&quot;\ _P_T_A_-;_-@_-"/>
    <numFmt numFmtId="171" formatCode="_-* #,##0\ _P_t_s_-;\-* #,##0\ _P_t_s_-;_-* &quot;-&quot;\ _P_t_s_-;_-@_-"/>
    <numFmt numFmtId="172" formatCode="0.00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8"/>
      <color theme="0"/>
      <name val="Verdana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8"/>
      <name val="Helvetica"/>
    </font>
    <font>
      <sz val="8"/>
      <color theme="1"/>
      <name val="Verdana"/>
      <family val="2"/>
    </font>
    <font>
      <b/>
      <i/>
      <sz val="10"/>
      <name val="Verdana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0"/>
      <color indexed="12"/>
      <name val="Arial"/>
      <family val="2"/>
    </font>
    <font>
      <sz val="10"/>
      <color rgb="FF9C0006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2"/>
      <color theme="1"/>
      <name val="Arial"/>
      <family val="2"/>
    </font>
    <font>
      <sz val="8"/>
      <name val="Helvetica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49" fontId="6" fillId="0" borderId="13" applyNumberFormat="0" applyFont="0" applyFill="0" applyBorder="0" applyProtection="0">
      <alignment horizontal="left" vertical="center" indent="2"/>
    </xf>
    <xf numFmtId="49" fontId="6" fillId="0" borderId="14" applyNumberFormat="0" applyFont="0" applyFill="0" applyBorder="0" applyProtection="0">
      <alignment horizontal="left" vertical="center" indent="5"/>
    </xf>
    <xf numFmtId="4" fontId="7" fillId="0" borderId="15" applyFill="0" applyBorder="0" applyProtection="0">
      <alignment horizontal="right" vertical="center"/>
    </xf>
    <xf numFmtId="167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9" fillId="0" borderId="0"/>
    <xf numFmtId="4" fontId="6" fillId="0" borderId="13" applyFill="0" applyBorder="0" applyProtection="0">
      <alignment horizontal="right" vertical="center"/>
    </xf>
    <xf numFmtId="49" fontId="7" fillId="0" borderId="13" applyNumberFormat="0" applyFill="0" applyBorder="0" applyProtection="0">
      <alignment horizontal="left" vertical="center"/>
    </xf>
    <xf numFmtId="0" fontId="6" fillId="0" borderId="13" applyNumberFormat="0" applyFill="0" applyAlignment="0" applyProtection="0"/>
    <xf numFmtId="0" fontId="10" fillId="38" borderId="0" applyNumberFormat="0" applyFont="0" applyBorder="0" applyAlignment="0" applyProtection="0"/>
    <xf numFmtId="169" fontId="6" fillId="39" borderId="13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4" fillId="2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6" applyNumberFormat="0" applyFill="0" applyAlignment="0" applyProtection="0"/>
    <xf numFmtId="0" fontId="3" fillId="0" borderId="0" applyFill="0" applyBorder="0"/>
    <xf numFmtId="0" fontId="18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9" fillId="5" borderId="4" applyNumberFormat="0" applyAlignment="0" applyProtection="0"/>
    <xf numFmtId="167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70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4" fillId="4" borderId="0" applyNumberFormat="0" applyBorder="0" applyAlignment="0" applyProtection="0"/>
    <xf numFmtId="0" fontId="25" fillId="0" borderId="0"/>
    <xf numFmtId="172" fontId="26" fillId="0" borderId="0"/>
    <xf numFmtId="0" fontId="3" fillId="0" borderId="0"/>
    <xf numFmtId="0" fontId="3" fillId="0" borderId="0"/>
    <xf numFmtId="172" fontId="26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0" fontId="23" fillId="0" borderId="0"/>
    <xf numFmtId="0" fontId="9" fillId="0" borderId="0"/>
    <xf numFmtId="0" fontId="9" fillId="0" borderId="0"/>
    <xf numFmtId="0" fontId="23" fillId="0" borderId="0"/>
    <xf numFmtId="0" fontId="27" fillId="0" borderId="0"/>
    <xf numFmtId="0" fontId="27" fillId="0" borderId="0"/>
    <xf numFmtId="0" fontId="3" fillId="0" borderId="0"/>
    <xf numFmtId="0" fontId="9" fillId="0" borderId="0"/>
    <xf numFmtId="167" fontId="9" fillId="0" borderId="0"/>
    <xf numFmtId="0" fontId="1" fillId="0" borderId="0"/>
    <xf numFmtId="0" fontId="28" fillId="38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8" borderId="8" applyNumberFormat="0" applyFont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18" fillId="0" borderId="3" applyNumberFormat="0" applyFill="0" applyAlignment="0" applyProtection="0"/>
    <xf numFmtId="0" fontId="34" fillId="0" borderId="9" applyNumberFormat="0" applyFill="0" applyAlignment="0" applyProtection="0"/>
  </cellStyleXfs>
  <cellXfs count="24">
    <xf numFmtId="0" fontId="0" fillId="0" borderId="0" xfId="0"/>
    <xf numFmtId="0" fontId="11" fillId="0" borderId="0" xfId="0" applyFont="1"/>
    <xf numFmtId="164" fontId="11" fillId="0" borderId="0" xfId="0" applyNumberFormat="1" applyFont="1"/>
    <xf numFmtId="0" fontId="3" fillId="0" borderId="0" xfId="11"/>
    <xf numFmtId="166" fontId="4" fillId="0" borderId="0" xfId="2" applyFont="1" applyAlignment="1">
      <alignment horizontal="left" vertical="center"/>
    </xf>
    <xf numFmtId="0" fontId="2" fillId="0" borderId="0" xfId="11" applyFont="1" applyAlignment="1">
      <alignment vertical="center"/>
    </xf>
    <xf numFmtId="0" fontId="5" fillId="34" borderId="0" xfId="3" applyFont="1" applyFill="1" applyBorder="1" applyAlignment="1">
      <alignment vertical="center"/>
    </xf>
    <xf numFmtId="164" fontId="5" fillId="34" borderId="0" xfId="3" applyNumberFormat="1" applyFont="1" applyFill="1" applyBorder="1" applyAlignment="1">
      <alignment vertical="center"/>
    </xf>
    <xf numFmtId="0" fontId="2" fillId="35" borderId="0" xfId="3" applyFont="1" applyFill="1" applyBorder="1" applyAlignment="1">
      <alignment vertical="center"/>
    </xf>
    <xf numFmtId="164" fontId="2" fillId="35" borderId="0" xfId="3" applyNumberFormat="1" applyFont="1" applyFill="1" applyBorder="1" applyAlignment="1">
      <alignment vertical="center"/>
    </xf>
    <xf numFmtId="0" fontId="5" fillId="34" borderId="10" xfId="3" applyFont="1" applyFill="1" applyBorder="1" applyAlignment="1">
      <alignment vertical="center"/>
    </xf>
    <xf numFmtId="164" fontId="5" fillId="34" borderId="10" xfId="3" applyNumberFormat="1" applyFont="1" applyFill="1" applyBorder="1" applyAlignment="1">
      <alignment vertical="center"/>
    </xf>
    <xf numFmtId="165" fontId="2" fillId="37" borderId="0" xfId="3" applyNumberFormat="1" applyFont="1" applyFill="1" applyBorder="1" applyAlignment="1">
      <alignment vertical="center"/>
    </xf>
    <xf numFmtId="165" fontId="5" fillId="34" borderId="10" xfId="3" applyNumberFormat="1" applyFont="1" applyFill="1" applyBorder="1" applyAlignment="1">
      <alignment vertical="center"/>
    </xf>
    <xf numFmtId="0" fontId="2" fillId="0" borderId="0" xfId="11" applyFont="1" applyFill="1" applyBorder="1" applyAlignment="1">
      <alignment vertical="center"/>
    </xf>
    <xf numFmtId="166" fontId="12" fillId="0" borderId="0" xfId="2" applyFont="1" applyAlignment="1">
      <alignment horizontal="right" vertical="center"/>
    </xf>
    <xf numFmtId="0" fontId="0" fillId="0" borderId="0" xfId="0"/>
    <xf numFmtId="0" fontId="5" fillId="33" borderId="10" xfId="11" applyFont="1" applyFill="1" applyBorder="1" applyAlignment="1">
      <alignment horizontal="center" vertical="center"/>
    </xf>
    <xf numFmtId="0" fontId="5" fillId="36" borderId="11" xfId="3" applyFont="1" applyFill="1" applyBorder="1" applyAlignment="1">
      <alignment horizontal="center" vertical="center" wrapText="1"/>
    </xf>
    <xf numFmtId="0" fontId="5" fillId="33" borderId="10" xfId="11" applyFont="1" applyFill="1" applyBorder="1" applyAlignment="1">
      <alignment horizontal="center" vertical="center"/>
    </xf>
    <xf numFmtId="0" fontId="5" fillId="36" borderId="11" xfId="3" applyFont="1" applyFill="1" applyBorder="1" applyAlignment="1">
      <alignment horizontal="center" vertical="center" wrapText="1"/>
    </xf>
    <xf numFmtId="0" fontId="5" fillId="33" borderId="10" xfId="11" applyFont="1" applyFill="1" applyBorder="1" applyAlignment="1">
      <alignment horizontal="center" vertical="center"/>
    </xf>
    <xf numFmtId="0" fontId="5" fillId="36" borderId="12" xfId="3" applyFont="1" applyFill="1" applyBorder="1" applyAlignment="1">
      <alignment horizontal="center" vertical="center" wrapText="1"/>
    </xf>
    <xf numFmtId="0" fontId="5" fillId="36" borderId="11" xfId="3" applyFont="1" applyFill="1" applyBorder="1" applyAlignment="1">
      <alignment horizontal="center" vertical="center" wrapText="1"/>
    </xf>
  </cellXfs>
  <cellStyles count="89">
    <cellStyle name="20% - Énfasis1 2" xfId="19"/>
    <cellStyle name="20% - Énfasis2 2" xfId="20"/>
    <cellStyle name="20% - Énfasis3 2" xfId="21"/>
    <cellStyle name="20% - Énfasis4 2" xfId="22"/>
    <cellStyle name="20% - Énfasis5 2" xfId="23"/>
    <cellStyle name="20% - Énfasis6 2" xfId="24"/>
    <cellStyle name="2x indented GHG Textfiels" xfId="4"/>
    <cellStyle name="40% - Énfasis1 2" xfId="25"/>
    <cellStyle name="40% - Énfasis2 2" xfId="26"/>
    <cellStyle name="40% - Énfasis3 2" xfId="27"/>
    <cellStyle name="40% - Énfasis4 2" xfId="28"/>
    <cellStyle name="40% - Énfasis5 2" xfId="29"/>
    <cellStyle name="40% - Énfasis6 2" xfId="30"/>
    <cellStyle name="5x indented GHG Textfiels" xfId="5"/>
    <cellStyle name="60% - Énfasis1 2" xfId="31"/>
    <cellStyle name="60% - Énfasis2 2" xfId="32"/>
    <cellStyle name="60% - Énfasis3 2" xfId="33"/>
    <cellStyle name="60% - Énfasis4 2" xfId="34"/>
    <cellStyle name="60% - Énfasis5 2" xfId="35"/>
    <cellStyle name="60% - Énfasis6 2" xfId="36"/>
    <cellStyle name="Bold GHG Numbers (0.00)" xfId="6"/>
    <cellStyle name="Buena 2" xfId="37"/>
    <cellStyle name="Cálculo 2" xfId="38"/>
    <cellStyle name="Celda de comprobación 2" xfId="39"/>
    <cellStyle name="Celda vinculada 2" xfId="40"/>
    <cellStyle name="Diseño" xfId="41"/>
    <cellStyle name="Encabezado 4 2" xfId="42"/>
    <cellStyle name="Énfasis1 2" xfId="43"/>
    <cellStyle name="Énfasis2 2" xfId="44"/>
    <cellStyle name="Énfasis3 2" xfId="45"/>
    <cellStyle name="Énfasis4 2" xfId="46"/>
    <cellStyle name="Énfasis5 2" xfId="47"/>
    <cellStyle name="Énfasis6 2" xfId="48"/>
    <cellStyle name="Entrada 2" xfId="49"/>
    <cellStyle name="Euro" xfId="7"/>
    <cellStyle name="Euro 2" xfId="50"/>
    <cellStyle name="Headline" xfId="8"/>
    <cellStyle name="Hipervínculo 2" xfId="51"/>
    <cellStyle name="Incorrecto 2" xfId="52"/>
    <cellStyle name="Milers [0] 2" xfId="53"/>
    <cellStyle name="Milers [0] 3" xfId="54"/>
    <cellStyle name="Moneda [0]_ConsumFinal" xfId="2"/>
    <cellStyle name="Monetari [0]_Full1" xfId="9"/>
    <cellStyle name="Monetari_Full1" xfId="10"/>
    <cellStyle name="Neutral 2" xfId="55"/>
    <cellStyle name="Normal" xfId="0" builtinId="0"/>
    <cellStyle name="Normal 2" xfId="11"/>
    <cellStyle name="Normal 2 2" xfId="57"/>
    <cellStyle name="Normal 2 2 2" xfId="58"/>
    <cellStyle name="Normal 2 2 2 2" xfId="59"/>
    <cellStyle name="Normal 2 2 2 3" xfId="60"/>
    <cellStyle name="Normal 2 3" xfId="61"/>
    <cellStyle name="Normal 2 4" xfId="62"/>
    <cellStyle name="Normal 2 5" xfId="63"/>
    <cellStyle name="Normal 2 6" xfId="56"/>
    <cellStyle name="Normal 3" xfId="12"/>
    <cellStyle name="Normal 3 2" xfId="65"/>
    <cellStyle name="Normal 3 2 2" xfId="66"/>
    <cellStyle name="Normal 3 2 2 2" xfId="67"/>
    <cellStyle name="Normal 3 2 2 3" xfId="68"/>
    <cellStyle name="Normal 3 2 3" xfId="69"/>
    <cellStyle name="Normal 3 2 4" xfId="70"/>
    <cellStyle name="Normal 3 3" xfId="71"/>
    <cellStyle name="Normal 3 4" xfId="64"/>
    <cellStyle name="Normal 4" xfId="3"/>
    <cellStyle name="Normal 4 2" xfId="72"/>
    <cellStyle name="Normal 5" xfId="1"/>
    <cellStyle name="Normal 5 2" xfId="74"/>
    <cellStyle name="Normal 5 3" xfId="73"/>
    <cellStyle name="Normal GHG Numbers (0.00)" xfId="13"/>
    <cellStyle name="Normal GHG Textfiels Bold" xfId="14"/>
    <cellStyle name="Normal GHG whole table" xfId="15"/>
    <cellStyle name="Normal GHG-Shade" xfId="16"/>
    <cellStyle name="Normal GHG-Shade 2" xfId="76"/>
    <cellStyle name="Normal GHG-Shade 3" xfId="75"/>
    <cellStyle name="Notas 2" xfId="77"/>
    <cellStyle name="Pattern" xfId="17"/>
    <cellStyle name="Percentatge 2" xfId="18"/>
    <cellStyle name="Percentatge 2 2" xfId="78"/>
    <cellStyle name="Percentatge 3" xfId="79"/>
    <cellStyle name="Porcentual 2" xfId="80"/>
    <cellStyle name="Porcentual 3" xfId="81"/>
    <cellStyle name="Salida 2" xfId="82"/>
    <cellStyle name="Texto de advertencia 2" xfId="83"/>
    <cellStyle name="Texto explicativo 2" xfId="84"/>
    <cellStyle name="Título 1 2" xfId="85"/>
    <cellStyle name="Título 2 2" xfId="86"/>
    <cellStyle name="Título 3 2" xfId="87"/>
    <cellStyle name="Total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Extractives no energètiques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'Extractives no energètiques'!$C$22:$Q$22</c:f>
              <c:strCache>
                <c:ptCount val="1"/>
                <c:pt idx="0">
                  <c:v>67,9 73,6 70,0 70,5 68,9 62,8 49,4 48,7 52,2 49,2 47,2 46,5 47,9 53,8 66,0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'Extractives no energètiques'!$C$64:$Q$64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'Extractives no energètiques'!$C$22:$Q$22</c:f>
              <c:numCache>
                <c:formatCode>#,##0.0</c:formatCode>
                <c:ptCount val="15"/>
                <c:pt idx="0">
                  <c:v>67.900000000000006</c:v>
                </c:pt>
                <c:pt idx="1">
                  <c:v>73.599999999999994</c:v>
                </c:pt>
                <c:pt idx="2">
                  <c:v>70</c:v>
                </c:pt>
                <c:pt idx="3">
                  <c:v>70.5</c:v>
                </c:pt>
                <c:pt idx="4">
                  <c:v>68.900000000000006</c:v>
                </c:pt>
                <c:pt idx="5">
                  <c:v>62.8</c:v>
                </c:pt>
                <c:pt idx="6">
                  <c:v>49.4</c:v>
                </c:pt>
                <c:pt idx="7">
                  <c:v>48.7</c:v>
                </c:pt>
                <c:pt idx="8">
                  <c:v>52.2</c:v>
                </c:pt>
                <c:pt idx="9">
                  <c:v>49.2</c:v>
                </c:pt>
                <c:pt idx="10">
                  <c:v>47.2</c:v>
                </c:pt>
                <c:pt idx="11">
                  <c:v>46.5</c:v>
                </c:pt>
                <c:pt idx="12">
                  <c:v>47.9</c:v>
                </c:pt>
                <c:pt idx="13">
                  <c:v>53.8</c:v>
                </c:pt>
                <c:pt idx="14">
                  <c:v>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04320"/>
        <c:axId val="250619008"/>
      </c:lineChart>
      <c:catAx>
        <c:axId val="1521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25061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619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210432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Ciment artificial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'Ciment artificial'!$A$65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'Ciment artificial'!$C$64:$Q$64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'Ciment artificial'!$C$65:$Q$65</c:f>
              <c:numCache>
                <c:formatCode>#,##0.0</c:formatCode>
                <c:ptCount val="15"/>
                <c:pt idx="0">
                  <c:v>641.4</c:v>
                </c:pt>
                <c:pt idx="1">
                  <c:v>655.20000000000005</c:v>
                </c:pt>
                <c:pt idx="2">
                  <c:v>666.5</c:v>
                </c:pt>
                <c:pt idx="3">
                  <c:v>642.9</c:v>
                </c:pt>
                <c:pt idx="4">
                  <c:v>594.59999999999991</c:v>
                </c:pt>
                <c:pt idx="5">
                  <c:v>466.40000000000003</c:v>
                </c:pt>
                <c:pt idx="6">
                  <c:v>394.2</c:v>
                </c:pt>
                <c:pt idx="7">
                  <c:v>382.9</c:v>
                </c:pt>
                <c:pt idx="8">
                  <c:v>291.5</c:v>
                </c:pt>
                <c:pt idx="9">
                  <c:v>257.39999999999998</c:v>
                </c:pt>
                <c:pt idx="10">
                  <c:v>161.60000000000002</c:v>
                </c:pt>
                <c:pt idx="11">
                  <c:v>251.89999999999998</c:v>
                </c:pt>
                <c:pt idx="12">
                  <c:v>234.7</c:v>
                </c:pt>
                <c:pt idx="13">
                  <c:v>252.5</c:v>
                </c:pt>
                <c:pt idx="14">
                  <c:v>255.4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'Ciment artificial'!$A$66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'Ciment artificial'!$C$64:$Q$64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'Ciment artificial'!$C$66:$Q$66</c:f>
              <c:numCache>
                <c:formatCode>#,##0.0</c:formatCode>
                <c:ptCount val="15"/>
                <c:pt idx="0">
                  <c:v>1.1000000000000001</c:v>
                </c:pt>
                <c:pt idx="1">
                  <c:v>1.1000000000000001</c:v>
                </c:pt>
                <c:pt idx="2">
                  <c:v>0.4</c:v>
                </c:pt>
                <c:pt idx="3">
                  <c:v>0.5</c:v>
                </c:pt>
                <c:pt idx="4">
                  <c:v>1</c:v>
                </c:pt>
                <c:pt idx="5">
                  <c:v>0.6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'Ciment artificial'!$A$67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'Ciment artificial'!$C$64:$Q$64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'Ciment artificial'!$C$67:$Q$67</c:f>
              <c:numCache>
                <c:formatCode>#,##0.0</c:formatCode>
                <c:ptCount val="15"/>
                <c:pt idx="0">
                  <c:v>87.3</c:v>
                </c:pt>
                <c:pt idx="1">
                  <c:v>87.2</c:v>
                </c:pt>
                <c:pt idx="2">
                  <c:v>87.9</c:v>
                </c:pt>
                <c:pt idx="3">
                  <c:v>93.4</c:v>
                </c:pt>
                <c:pt idx="4">
                  <c:v>92.9</c:v>
                </c:pt>
                <c:pt idx="5">
                  <c:v>74.5</c:v>
                </c:pt>
                <c:pt idx="6">
                  <c:v>58.4</c:v>
                </c:pt>
                <c:pt idx="7">
                  <c:v>59.9</c:v>
                </c:pt>
                <c:pt idx="8">
                  <c:v>45</c:v>
                </c:pt>
                <c:pt idx="9">
                  <c:v>43.6</c:v>
                </c:pt>
                <c:pt idx="10">
                  <c:v>27.8</c:v>
                </c:pt>
                <c:pt idx="11">
                  <c:v>37.6</c:v>
                </c:pt>
                <c:pt idx="12">
                  <c:v>35.9</c:v>
                </c:pt>
                <c:pt idx="13">
                  <c:v>39.299999999999997</c:v>
                </c:pt>
                <c:pt idx="14">
                  <c:v>42.1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'Ciment artificial'!$A$68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'Ciment artificial'!$C$64:$Q$64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'Ciment artificial'!$C$68:$Q$68</c:f>
              <c:numCache>
                <c:formatCode>#,##0.0</c:formatCode>
                <c:ptCount val="15"/>
                <c:pt idx="0">
                  <c:v>0</c:v>
                </c:pt>
                <c:pt idx="1">
                  <c:v>0.1</c:v>
                </c:pt>
                <c:pt idx="2">
                  <c:v>3.0999999999999996</c:v>
                </c:pt>
                <c:pt idx="3">
                  <c:v>4.8</c:v>
                </c:pt>
                <c:pt idx="4">
                  <c:v>4.5</c:v>
                </c:pt>
                <c:pt idx="5">
                  <c:v>12.899999999999999</c:v>
                </c:pt>
                <c:pt idx="6">
                  <c:v>15.6</c:v>
                </c:pt>
                <c:pt idx="7">
                  <c:v>35.9</c:v>
                </c:pt>
                <c:pt idx="8">
                  <c:v>55</c:v>
                </c:pt>
                <c:pt idx="9">
                  <c:v>66.5</c:v>
                </c:pt>
                <c:pt idx="10">
                  <c:v>42.6</c:v>
                </c:pt>
                <c:pt idx="11">
                  <c:v>41.8</c:v>
                </c:pt>
                <c:pt idx="12">
                  <c:v>43.4</c:v>
                </c:pt>
                <c:pt idx="13">
                  <c:v>51.599999999999994</c:v>
                </c:pt>
                <c:pt idx="14">
                  <c:v>66.599999999999994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'Ciment artificial'!$A$69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'Ciment artificial'!$C$64:$Q$64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'Ciment artificial'!$C$69:$Q$69</c:f>
              <c:numCache>
                <c:formatCode>#,##0.0</c:formatCode>
                <c:ptCount val="15"/>
                <c:pt idx="0">
                  <c:v>9.9</c:v>
                </c:pt>
                <c:pt idx="1">
                  <c:v>7.9</c:v>
                </c:pt>
                <c:pt idx="2">
                  <c:v>6.4</c:v>
                </c:pt>
                <c:pt idx="3">
                  <c:v>8.9</c:v>
                </c:pt>
                <c:pt idx="4">
                  <c:v>36.6</c:v>
                </c:pt>
                <c:pt idx="5">
                  <c:v>68</c:v>
                </c:pt>
                <c:pt idx="6">
                  <c:v>10.7</c:v>
                </c:pt>
                <c:pt idx="7">
                  <c:v>12.5</c:v>
                </c:pt>
                <c:pt idx="8">
                  <c:v>19.5</c:v>
                </c:pt>
                <c:pt idx="9">
                  <c:v>29.9</c:v>
                </c:pt>
                <c:pt idx="10">
                  <c:v>29.1</c:v>
                </c:pt>
                <c:pt idx="11">
                  <c:v>28.9</c:v>
                </c:pt>
                <c:pt idx="12">
                  <c:v>36.1</c:v>
                </c:pt>
                <c:pt idx="13">
                  <c:v>40.699999999999996</c:v>
                </c:pt>
                <c:pt idx="14">
                  <c:v>49.4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197568"/>
        <c:axId val="153203456"/>
      </c:barChart>
      <c:catAx>
        <c:axId val="15319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20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2034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Vidre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Vidre!$C$22:$Q$22</c:f>
              <c:strCache>
                <c:ptCount val="1"/>
                <c:pt idx="0">
                  <c:v>183,3 179,2 179,0 176,2 163,8 158,8 134,7 138,9 148,8 135,6 144,7 142,0 129,0 127,8 132,6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Vidre!$C$64:$Q$64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Vidre!$C$22:$Q$22</c:f>
              <c:numCache>
                <c:formatCode>#,##0.0</c:formatCode>
                <c:ptCount val="15"/>
                <c:pt idx="0">
                  <c:v>183.3</c:v>
                </c:pt>
                <c:pt idx="1">
                  <c:v>179.20000000000002</c:v>
                </c:pt>
                <c:pt idx="2">
                  <c:v>179</c:v>
                </c:pt>
                <c:pt idx="3">
                  <c:v>176.2</c:v>
                </c:pt>
                <c:pt idx="4">
                  <c:v>163.80000000000001</c:v>
                </c:pt>
                <c:pt idx="5">
                  <c:v>158.79999999999998</c:v>
                </c:pt>
                <c:pt idx="6">
                  <c:v>134.69999999999999</c:v>
                </c:pt>
                <c:pt idx="7">
                  <c:v>138.9</c:v>
                </c:pt>
                <c:pt idx="8">
                  <c:v>148.79999999999998</c:v>
                </c:pt>
                <c:pt idx="9">
                  <c:v>135.6</c:v>
                </c:pt>
                <c:pt idx="10">
                  <c:v>144.69999999999999</c:v>
                </c:pt>
                <c:pt idx="11">
                  <c:v>142</c:v>
                </c:pt>
                <c:pt idx="12">
                  <c:v>129</c:v>
                </c:pt>
                <c:pt idx="13">
                  <c:v>127.80000000000001</c:v>
                </c:pt>
                <c:pt idx="14">
                  <c:v>132.6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53376"/>
        <c:axId val="153254912"/>
      </c:lineChart>
      <c:catAx>
        <c:axId val="1532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2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254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325337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Vidre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Vidre!$A$65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Vidre!$C$64:$Q$64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Vidre!$C$65:$Q$65</c:f>
              <c:numCache>
                <c:formatCode>#,##0.0</c:formatCode>
                <c:ptCount val="15"/>
                <c:pt idx="0">
                  <c:v>33.200000000000003</c:v>
                </c:pt>
                <c:pt idx="1">
                  <c:v>24.900000000000002</c:v>
                </c:pt>
                <c:pt idx="2">
                  <c:v>24.1</c:v>
                </c:pt>
                <c:pt idx="3">
                  <c:v>25.8</c:v>
                </c:pt>
                <c:pt idx="4">
                  <c:v>24.700000000000003</c:v>
                </c:pt>
                <c:pt idx="5">
                  <c:v>20</c:v>
                </c:pt>
                <c:pt idx="6">
                  <c:v>15.3</c:v>
                </c:pt>
                <c:pt idx="7">
                  <c:v>6.8</c:v>
                </c:pt>
                <c:pt idx="8">
                  <c:v>1.6</c:v>
                </c:pt>
                <c:pt idx="9">
                  <c:v>1.8</c:v>
                </c:pt>
                <c:pt idx="10">
                  <c:v>2.2999999999999998</c:v>
                </c:pt>
                <c:pt idx="11">
                  <c:v>2.6999999999999997</c:v>
                </c:pt>
                <c:pt idx="12">
                  <c:v>0.5</c:v>
                </c:pt>
                <c:pt idx="13">
                  <c:v>0.4</c:v>
                </c:pt>
                <c:pt idx="14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Vidre!$A$66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Vidre!$C$64:$Q$64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Vidre!$C$66:$Q$66</c:f>
              <c:numCache>
                <c:formatCode>#,##0.0</c:formatCode>
                <c:ptCount val="15"/>
                <c:pt idx="0">
                  <c:v>119.8</c:v>
                </c:pt>
                <c:pt idx="1">
                  <c:v>123.5</c:v>
                </c:pt>
                <c:pt idx="2">
                  <c:v>123.8</c:v>
                </c:pt>
                <c:pt idx="3">
                  <c:v>118.3</c:v>
                </c:pt>
                <c:pt idx="4">
                  <c:v>107.8</c:v>
                </c:pt>
                <c:pt idx="5">
                  <c:v>108.6</c:v>
                </c:pt>
                <c:pt idx="6">
                  <c:v>93</c:v>
                </c:pt>
                <c:pt idx="7">
                  <c:v>104.2</c:v>
                </c:pt>
                <c:pt idx="8">
                  <c:v>118.5</c:v>
                </c:pt>
                <c:pt idx="9">
                  <c:v>107</c:v>
                </c:pt>
                <c:pt idx="10">
                  <c:v>114</c:v>
                </c:pt>
                <c:pt idx="11">
                  <c:v>110.3</c:v>
                </c:pt>
                <c:pt idx="12">
                  <c:v>100.5</c:v>
                </c:pt>
                <c:pt idx="13">
                  <c:v>99.3</c:v>
                </c:pt>
                <c:pt idx="14">
                  <c:v>103.3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Vidre!$A$67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Vidre!$C$64:$Q$64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Vidre!$C$67:$Q$67</c:f>
              <c:numCache>
                <c:formatCode>#,##0.0</c:formatCode>
                <c:ptCount val="15"/>
                <c:pt idx="0">
                  <c:v>30.3</c:v>
                </c:pt>
                <c:pt idx="1">
                  <c:v>30.8</c:v>
                </c:pt>
                <c:pt idx="2">
                  <c:v>31.1</c:v>
                </c:pt>
                <c:pt idx="3">
                  <c:v>32.1</c:v>
                </c:pt>
                <c:pt idx="4">
                  <c:v>31.3</c:v>
                </c:pt>
                <c:pt idx="5">
                  <c:v>30.2</c:v>
                </c:pt>
                <c:pt idx="6">
                  <c:v>26.4</c:v>
                </c:pt>
                <c:pt idx="7">
                  <c:v>27.9</c:v>
                </c:pt>
                <c:pt idx="8">
                  <c:v>28.7</c:v>
                </c:pt>
                <c:pt idx="9">
                  <c:v>26.8</c:v>
                </c:pt>
                <c:pt idx="10">
                  <c:v>28.4</c:v>
                </c:pt>
                <c:pt idx="11">
                  <c:v>29</c:v>
                </c:pt>
                <c:pt idx="12">
                  <c:v>28</c:v>
                </c:pt>
                <c:pt idx="13">
                  <c:v>28.1</c:v>
                </c:pt>
                <c:pt idx="14">
                  <c:v>28.9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Vidre!$A$68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Vidre!$C$64:$Q$64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Vidre!$C$68:$Q$68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Vidre!$A$69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Vidre!$C$64:$Q$64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Vidre!$C$69:$Q$69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268224"/>
        <c:axId val="153269760"/>
      </c:barChart>
      <c:catAx>
        <c:axId val="1532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26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2697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3268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Altres productes minerals no metàl·lics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14358805445761968"/>
          <c:y val="3.81861415988820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'Altres prod. min. no metal·lics'!$C$22:$Q$22</c:f>
              <c:strCache>
                <c:ptCount val="1"/>
                <c:pt idx="0">
                  <c:v>359,7 372,5 372,5 373,5 360,9 293,7 207,4 193,0 186,1 153,3 137,6 129,5 128,9 131,2 136,3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'Altres prod. min. no metal·lics'!$C$64:$Q$64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'Altres prod. min. no metal·lics'!$C$22:$Q$22</c:f>
              <c:numCache>
                <c:formatCode>#,##0.0</c:formatCode>
                <c:ptCount val="15"/>
                <c:pt idx="0">
                  <c:v>359.70000000000005</c:v>
                </c:pt>
                <c:pt idx="1">
                  <c:v>372.5</c:v>
                </c:pt>
                <c:pt idx="2">
                  <c:v>372.5</c:v>
                </c:pt>
                <c:pt idx="3">
                  <c:v>373.5</c:v>
                </c:pt>
                <c:pt idx="4">
                  <c:v>360.9</c:v>
                </c:pt>
                <c:pt idx="5">
                  <c:v>293.7</c:v>
                </c:pt>
                <c:pt idx="6">
                  <c:v>207.39999999999998</c:v>
                </c:pt>
                <c:pt idx="7">
                  <c:v>193</c:v>
                </c:pt>
                <c:pt idx="8">
                  <c:v>186.1</c:v>
                </c:pt>
                <c:pt idx="9">
                  <c:v>153.30000000000001</c:v>
                </c:pt>
                <c:pt idx="10">
                  <c:v>137.6</c:v>
                </c:pt>
                <c:pt idx="11">
                  <c:v>129.5</c:v>
                </c:pt>
                <c:pt idx="12">
                  <c:v>128.9</c:v>
                </c:pt>
                <c:pt idx="13">
                  <c:v>131.19999999999999</c:v>
                </c:pt>
                <c:pt idx="14">
                  <c:v>136.29999999999998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79104"/>
        <c:axId val="153686400"/>
      </c:lineChart>
      <c:catAx>
        <c:axId val="1532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68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68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3279104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Altres productes minerals no metàl·lics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'Altres prod. min. no metal·lics'!$A$65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'Altres prod. min. no metal·lics'!$C$64:$Q$64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'Altres prod. min. no metal·lics'!$C$65:$Q$65</c:f>
              <c:numCache>
                <c:formatCode>#,##0.0</c:formatCode>
                <c:ptCount val="15"/>
                <c:pt idx="0">
                  <c:v>129</c:v>
                </c:pt>
                <c:pt idx="1">
                  <c:v>130.5</c:v>
                </c:pt>
                <c:pt idx="2">
                  <c:v>121.2</c:v>
                </c:pt>
                <c:pt idx="3">
                  <c:v>122.1</c:v>
                </c:pt>
                <c:pt idx="4">
                  <c:v>107.6</c:v>
                </c:pt>
                <c:pt idx="5">
                  <c:v>81.599999999999994</c:v>
                </c:pt>
                <c:pt idx="6">
                  <c:v>59.1</c:v>
                </c:pt>
                <c:pt idx="7">
                  <c:v>55.3</c:v>
                </c:pt>
                <c:pt idx="8">
                  <c:v>45.8</c:v>
                </c:pt>
                <c:pt idx="9">
                  <c:v>37.5</c:v>
                </c:pt>
                <c:pt idx="10">
                  <c:v>33.700000000000003</c:v>
                </c:pt>
                <c:pt idx="11">
                  <c:v>32.700000000000003</c:v>
                </c:pt>
                <c:pt idx="12">
                  <c:v>38.6</c:v>
                </c:pt>
                <c:pt idx="13">
                  <c:v>36.4</c:v>
                </c:pt>
                <c:pt idx="14">
                  <c:v>33.099999999999994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'Altres prod. min. no metal·lics'!$A$66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'Altres prod. min. no metal·lics'!$C$64:$Q$64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'Altres prod. min. no metal·lics'!$C$66:$Q$66</c:f>
              <c:numCache>
                <c:formatCode>#,##0.0</c:formatCode>
                <c:ptCount val="15"/>
                <c:pt idx="0">
                  <c:v>170.6</c:v>
                </c:pt>
                <c:pt idx="1">
                  <c:v>180</c:v>
                </c:pt>
                <c:pt idx="2">
                  <c:v>186</c:v>
                </c:pt>
                <c:pt idx="3">
                  <c:v>182.9</c:v>
                </c:pt>
                <c:pt idx="4">
                  <c:v>186.4</c:v>
                </c:pt>
                <c:pt idx="5">
                  <c:v>154.69999999999999</c:v>
                </c:pt>
                <c:pt idx="6">
                  <c:v>102.5</c:v>
                </c:pt>
                <c:pt idx="7">
                  <c:v>94</c:v>
                </c:pt>
                <c:pt idx="8">
                  <c:v>95.9</c:v>
                </c:pt>
                <c:pt idx="9">
                  <c:v>76.8</c:v>
                </c:pt>
                <c:pt idx="10">
                  <c:v>66.2</c:v>
                </c:pt>
                <c:pt idx="11">
                  <c:v>58</c:v>
                </c:pt>
                <c:pt idx="12">
                  <c:v>55.5</c:v>
                </c:pt>
                <c:pt idx="13">
                  <c:v>57</c:v>
                </c:pt>
                <c:pt idx="14">
                  <c:v>61.1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'Altres prod. min. no metal·lics'!$A$67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'Altres prod. min. no metal·lics'!$C$64:$Q$64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'Altres prod. min. no metal·lics'!$C$67:$Q$67</c:f>
              <c:numCache>
                <c:formatCode>#,##0.0</c:formatCode>
                <c:ptCount val="15"/>
                <c:pt idx="0">
                  <c:v>46.2</c:v>
                </c:pt>
                <c:pt idx="1">
                  <c:v>47.8</c:v>
                </c:pt>
                <c:pt idx="2">
                  <c:v>48.2</c:v>
                </c:pt>
                <c:pt idx="3">
                  <c:v>48.6</c:v>
                </c:pt>
                <c:pt idx="4">
                  <c:v>48.7</c:v>
                </c:pt>
                <c:pt idx="5">
                  <c:v>41.8</c:v>
                </c:pt>
                <c:pt idx="6">
                  <c:v>33.299999999999997</c:v>
                </c:pt>
                <c:pt idx="7">
                  <c:v>30.6</c:v>
                </c:pt>
                <c:pt idx="8">
                  <c:v>29.9</c:v>
                </c:pt>
                <c:pt idx="9">
                  <c:v>26.4</c:v>
                </c:pt>
                <c:pt idx="10">
                  <c:v>25.2</c:v>
                </c:pt>
                <c:pt idx="11">
                  <c:v>24.5</c:v>
                </c:pt>
                <c:pt idx="12">
                  <c:v>25.8</c:v>
                </c:pt>
                <c:pt idx="13">
                  <c:v>25.9</c:v>
                </c:pt>
                <c:pt idx="14">
                  <c:v>27.3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'Altres prod. min. no metal·lics'!$A$68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'Altres prod. min. no metal·lics'!$C$64:$Q$64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'Altres prod. min. no metal·lics'!$C$68:$Q$68</c:f>
              <c:numCache>
                <c:formatCode>#,##0.0</c:formatCode>
                <c:ptCount val="15"/>
                <c:pt idx="0">
                  <c:v>8.1</c:v>
                </c:pt>
                <c:pt idx="1">
                  <c:v>8.3000000000000007</c:v>
                </c:pt>
                <c:pt idx="2">
                  <c:v>10.3</c:v>
                </c:pt>
                <c:pt idx="3">
                  <c:v>12.899999999999999</c:v>
                </c:pt>
                <c:pt idx="4">
                  <c:v>12.2</c:v>
                </c:pt>
                <c:pt idx="5">
                  <c:v>12.5</c:v>
                </c:pt>
                <c:pt idx="6">
                  <c:v>11</c:v>
                </c:pt>
                <c:pt idx="7">
                  <c:v>11.299999999999999</c:v>
                </c:pt>
                <c:pt idx="8">
                  <c:v>13.4</c:v>
                </c:pt>
                <c:pt idx="9">
                  <c:v>11.8</c:v>
                </c:pt>
                <c:pt idx="10">
                  <c:v>11.7</c:v>
                </c:pt>
                <c:pt idx="11">
                  <c:v>13.100000000000001</c:v>
                </c:pt>
                <c:pt idx="12">
                  <c:v>7.6</c:v>
                </c:pt>
                <c:pt idx="13">
                  <c:v>10.5</c:v>
                </c:pt>
                <c:pt idx="14">
                  <c:v>13.399999999999999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'Altres prod. min. no metal·lics'!$A$69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'Altres prod. min. no metal·lics'!$C$64:$Q$64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'Altres prod. min. no metal·lics'!$C$69:$Q$69</c:f>
              <c:numCache>
                <c:formatCode>#,##0.0</c:formatCode>
                <c:ptCount val="15"/>
                <c:pt idx="0">
                  <c:v>5.8</c:v>
                </c:pt>
                <c:pt idx="1">
                  <c:v>5.9</c:v>
                </c:pt>
                <c:pt idx="2">
                  <c:v>6.8000000000000007</c:v>
                </c:pt>
                <c:pt idx="3">
                  <c:v>7</c:v>
                </c:pt>
                <c:pt idx="4">
                  <c:v>6</c:v>
                </c:pt>
                <c:pt idx="5">
                  <c:v>3.0999999999999996</c:v>
                </c:pt>
                <c:pt idx="6">
                  <c:v>1.5</c:v>
                </c:pt>
                <c:pt idx="7">
                  <c:v>1.8</c:v>
                </c:pt>
                <c:pt idx="8">
                  <c:v>1.1000000000000001</c:v>
                </c:pt>
                <c:pt idx="9">
                  <c:v>0.8</c:v>
                </c:pt>
                <c:pt idx="10">
                  <c:v>0.79999999999999993</c:v>
                </c:pt>
                <c:pt idx="11">
                  <c:v>1.2</c:v>
                </c:pt>
                <c:pt idx="12">
                  <c:v>1.4000000000000001</c:v>
                </c:pt>
                <c:pt idx="13">
                  <c:v>1.4000000000000001</c:v>
                </c:pt>
                <c:pt idx="14">
                  <c:v>1.4000000000000001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707648"/>
        <c:axId val="153709184"/>
      </c:barChart>
      <c:catAx>
        <c:axId val="1537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70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7091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3707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Químic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Químic!$C$22:$Q$22</c:f>
              <c:strCache>
                <c:ptCount val="1"/>
                <c:pt idx="0">
                  <c:v>1.197,5 1.183,4 1.186,1 1.149,9 1.174,8 1.098,0 989,2 1.020,4 1.047,6 1.031,1 962,9 975,0 1.011,6 1.016,1 1.030,8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Químic!$C$64:$Q$64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Químic!$C$22:$Q$22</c:f>
              <c:numCache>
                <c:formatCode>#,##0.0</c:formatCode>
                <c:ptCount val="15"/>
                <c:pt idx="0">
                  <c:v>1197.5</c:v>
                </c:pt>
                <c:pt idx="1">
                  <c:v>1183.3999999999999</c:v>
                </c:pt>
                <c:pt idx="2">
                  <c:v>1186.1000000000001</c:v>
                </c:pt>
                <c:pt idx="3">
                  <c:v>1149.8999999999999</c:v>
                </c:pt>
                <c:pt idx="4">
                  <c:v>1174.8</c:v>
                </c:pt>
                <c:pt idx="5">
                  <c:v>1098</c:v>
                </c:pt>
                <c:pt idx="6">
                  <c:v>989.19999999999982</c:v>
                </c:pt>
                <c:pt idx="7">
                  <c:v>1020.4000000000001</c:v>
                </c:pt>
                <c:pt idx="8">
                  <c:v>1047.5999999999999</c:v>
                </c:pt>
                <c:pt idx="9">
                  <c:v>1031.0999999999999</c:v>
                </c:pt>
                <c:pt idx="10">
                  <c:v>962.9</c:v>
                </c:pt>
                <c:pt idx="11">
                  <c:v>975</c:v>
                </c:pt>
                <c:pt idx="12">
                  <c:v>1011.5999999999999</c:v>
                </c:pt>
                <c:pt idx="13">
                  <c:v>1016.0999999999999</c:v>
                </c:pt>
                <c:pt idx="14">
                  <c:v>1030.8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16448"/>
        <c:axId val="153822336"/>
      </c:lineChart>
      <c:catAx>
        <c:axId val="1538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8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22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3816448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Químic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Químic!$A$65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Químic!$C$64:$Q$64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Químic!$C$65:$Q$65</c:f>
              <c:numCache>
                <c:formatCode>#,##0.0</c:formatCode>
                <c:ptCount val="15"/>
                <c:pt idx="0">
                  <c:v>43</c:v>
                </c:pt>
                <c:pt idx="1">
                  <c:v>46.6</c:v>
                </c:pt>
                <c:pt idx="2">
                  <c:v>49.5</c:v>
                </c:pt>
                <c:pt idx="3">
                  <c:v>44.9</c:v>
                </c:pt>
                <c:pt idx="4">
                  <c:v>36.400000000000006</c:v>
                </c:pt>
                <c:pt idx="5">
                  <c:v>34.099999999999994</c:v>
                </c:pt>
                <c:pt idx="6">
                  <c:v>28.4</c:v>
                </c:pt>
                <c:pt idx="7">
                  <c:v>29.4</c:v>
                </c:pt>
                <c:pt idx="8">
                  <c:v>27.4</c:v>
                </c:pt>
                <c:pt idx="9">
                  <c:v>24.9</c:v>
                </c:pt>
                <c:pt idx="10">
                  <c:v>22.4</c:v>
                </c:pt>
                <c:pt idx="11">
                  <c:v>18.3</c:v>
                </c:pt>
                <c:pt idx="12">
                  <c:v>20</c:v>
                </c:pt>
                <c:pt idx="13">
                  <c:v>17.399999999999999</c:v>
                </c:pt>
                <c:pt idx="14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Químic!$A$66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Químic!$C$64:$Q$64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Químic!$C$66:$Q$66</c:f>
              <c:numCache>
                <c:formatCode>#,##0.0</c:formatCode>
                <c:ptCount val="15"/>
                <c:pt idx="0">
                  <c:v>655.6</c:v>
                </c:pt>
                <c:pt idx="1">
                  <c:v>635</c:v>
                </c:pt>
                <c:pt idx="2">
                  <c:v>622.9</c:v>
                </c:pt>
                <c:pt idx="3">
                  <c:v>597.79999999999995</c:v>
                </c:pt>
                <c:pt idx="4">
                  <c:v>612.1</c:v>
                </c:pt>
                <c:pt idx="5">
                  <c:v>583.70000000000005</c:v>
                </c:pt>
                <c:pt idx="6">
                  <c:v>520.29999999999995</c:v>
                </c:pt>
                <c:pt idx="7">
                  <c:v>511.5</c:v>
                </c:pt>
                <c:pt idx="8">
                  <c:v>532.6</c:v>
                </c:pt>
                <c:pt idx="9">
                  <c:v>532.5</c:v>
                </c:pt>
                <c:pt idx="10">
                  <c:v>500.9</c:v>
                </c:pt>
                <c:pt idx="11">
                  <c:v>493.4</c:v>
                </c:pt>
                <c:pt idx="12">
                  <c:v>516.29999999999995</c:v>
                </c:pt>
                <c:pt idx="13">
                  <c:v>518.5</c:v>
                </c:pt>
                <c:pt idx="14">
                  <c:v>530.29999999999995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Químic!$A$67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Químic!$C$64:$Q$64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Químic!$C$67:$Q$67</c:f>
              <c:numCache>
                <c:formatCode>#,##0.0</c:formatCode>
                <c:ptCount val="15"/>
                <c:pt idx="0">
                  <c:v>453.5</c:v>
                </c:pt>
                <c:pt idx="1">
                  <c:v>448.2</c:v>
                </c:pt>
                <c:pt idx="2">
                  <c:v>460.5</c:v>
                </c:pt>
                <c:pt idx="3">
                  <c:v>457.4</c:v>
                </c:pt>
                <c:pt idx="4">
                  <c:v>467.1</c:v>
                </c:pt>
                <c:pt idx="5">
                  <c:v>432.1</c:v>
                </c:pt>
                <c:pt idx="6">
                  <c:v>396.7</c:v>
                </c:pt>
                <c:pt idx="7">
                  <c:v>422.3</c:v>
                </c:pt>
                <c:pt idx="8">
                  <c:v>425.4</c:v>
                </c:pt>
                <c:pt idx="9">
                  <c:v>418.6</c:v>
                </c:pt>
                <c:pt idx="10">
                  <c:v>390</c:v>
                </c:pt>
                <c:pt idx="11">
                  <c:v>412</c:v>
                </c:pt>
                <c:pt idx="12">
                  <c:v>422.3</c:v>
                </c:pt>
                <c:pt idx="13">
                  <c:v>421.9</c:v>
                </c:pt>
                <c:pt idx="14">
                  <c:v>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Químic!$A$68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Químic!$C$64:$Q$64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Químic!$C$68:$Q$68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Químic!$A$69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Químic!$C$64:$Q$64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Químic!$C$69:$Q$69</c:f>
              <c:numCache>
                <c:formatCode>#,##0.0</c:formatCode>
                <c:ptCount val="15"/>
                <c:pt idx="0">
                  <c:v>45.4</c:v>
                </c:pt>
                <c:pt idx="1">
                  <c:v>53.6</c:v>
                </c:pt>
                <c:pt idx="2">
                  <c:v>53.2</c:v>
                </c:pt>
                <c:pt idx="3">
                  <c:v>49.8</c:v>
                </c:pt>
                <c:pt idx="4">
                  <c:v>59.2</c:v>
                </c:pt>
                <c:pt idx="5">
                  <c:v>48.1</c:v>
                </c:pt>
                <c:pt idx="6">
                  <c:v>43.8</c:v>
                </c:pt>
                <c:pt idx="7">
                  <c:v>57.2</c:v>
                </c:pt>
                <c:pt idx="8">
                  <c:v>62.1</c:v>
                </c:pt>
                <c:pt idx="9">
                  <c:v>55.1</c:v>
                </c:pt>
                <c:pt idx="10">
                  <c:v>49.6</c:v>
                </c:pt>
                <c:pt idx="11">
                  <c:v>51.3</c:v>
                </c:pt>
                <c:pt idx="12">
                  <c:v>53</c:v>
                </c:pt>
                <c:pt idx="13">
                  <c:v>58.3</c:v>
                </c:pt>
                <c:pt idx="14">
                  <c:v>54.1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843584"/>
        <c:axId val="153845120"/>
      </c:barChart>
      <c:catAx>
        <c:axId val="15384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84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451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3843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Alimentació, begudes i tabac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159095231673116"/>
          <c:y val="3.39506481638969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'Alimentació, begudes i tabac'!$C$22:$Q$22</c:f>
              <c:strCache>
                <c:ptCount val="1"/>
                <c:pt idx="0">
                  <c:v>595,9 614,5 636,4 644,2 649,9 661,3 632,9 646,7 651,6 641,8 643,7 634,5 658,6 659,2 688,2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'Alimentació, begudes i tabac'!$C$64:$Q$64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'Alimentació, begudes i tabac'!$C$22:$Q$22</c:f>
              <c:numCache>
                <c:formatCode>#,##0.0</c:formatCode>
                <c:ptCount val="15"/>
                <c:pt idx="0">
                  <c:v>595.9</c:v>
                </c:pt>
                <c:pt idx="1">
                  <c:v>614.5</c:v>
                </c:pt>
                <c:pt idx="2">
                  <c:v>636.4</c:v>
                </c:pt>
                <c:pt idx="3">
                  <c:v>644.19999999999993</c:v>
                </c:pt>
                <c:pt idx="4">
                  <c:v>649.9</c:v>
                </c:pt>
                <c:pt idx="5">
                  <c:v>661.3</c:v>
                </c:pt>
                <c:pt idx="6">
                  <c:v>632.90000000000009</c:v>
                </c:pt>
                <c:pt idx="7">
                  <c:v>646.70000000000005</c:v>
                </c:pt>
                <c:pt idx="8">
                  <c:v>651.6</c:v>
                </c:pt>
                <c:pt idx="9">
                  <c:v>641.79999999999995</c:v>
                </c:pt>
                <c:pt idx="10">
                  <c:v>643.70000000000005</c:v>
                </c:pt>
                <c:pt idx="11">
                  <c:v>634.5</c:v>
                </c:pt>
                <c:pt idx="12">
                  <c:v>658.6</c:v>
                </c:pt>
                <c:pt idx="13">
                  <c:v>659.19999999999993</c:v>
                </c:pt>
                <c:pt idx="14">
                  <c:v>688.2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62528"/>
        <c:axId val="153864064"/>
      </c:lineChart>
      <c:catAx>
        <c:axId val="1538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86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6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3862528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Alimentació, begudes i tabac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'Alimentació, begudes i tabac'!$A$65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'Alimentació, begudes i tabac'!$C$64:$Q$64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'Alimentació, begudes i tabac'!$C$65:$Q$65</c:f>
              <c:numCache>
                <c:formatCode>#,##0.0</c:formatCode>
                <c:ptCount val="15"/>
                <c:pt idx="0">
                  <c:v>85.4</c:v>
                </c:pt>
                <c:pt idx="1">
                  <c:v>73.400000000000006</c:v>
                </c:pt>
                <c:pt idx="2">
                  <c:v>60.4</c:v>
                </c:pt>
                <c:pt idx="3">
                  <c:v>53</c:v>
                </c:pt>
                <c:pt idx="4">
                  <c:v>46.5</c:v>
                </c:pt>
                <c:pt idx="5">
                  <c:v>43.2</c:v>
                </c:pt>
                <c:pt idx="6">
                  <c:v>38.5</c:v>
                </c:pt>
                <c:pt idx="7">
                  <c:v>39.1</c:v>
                </c:pt>
                <c:pt idx="8">
                  <c:v>34.6</c:v>
                </c:pt>
                <c:pt idx="9">
                  <c:v>28.900000000000002</c:v>
                </c:pt>
                <c:pt idx="10">
                  <c:v>26.2</c:v>
                </c:pt>
                <c:pt idx="11">
                  <c:v>23.200000000000003</c:v>
                </c:pt>
                <c:pt idx="12">
                  <c:v>22.200000000000003</c:v>
                </c:pt>
                <c:pt idx="13">
                  <c:v>21.1</c:v>
                </c:pt>
                <c:pt idx="14">
                  <c:v>19.899999999999999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'Alimentació, begudes i tabac'!$A$66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'Alimentació, begudes i tabac'!$C$64:$Q$64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'Alimentació, begudes i tabac'!$C$66:$Q$66</c:f>
              <c:numCache>
                <c:formatCode>#,##0.0</c:formatCode>
                <c:ptCount val="15"/>
                <c:pt idx="0">
                  <c:v>298.10000000000002</c:v>
                </c:pt>
                <c:pt idx="1">
                  <c:v>319.60000000000002</c:v>
                </c:pt>
                <c:pt idx="2">
                  <c:v>344.1</c:v>
                </c:pt>
                <c:pt idx="3">
                  <c:v>349.4</c:v>
                </c:pt>
                <c:pt idx="4">
                  <c:v>356.5</c:v>
                </c:pt>
                <c:pt idx="5">
                  <c:v>367.1</c:v>
                </c:pt>
                <c:pt idx="6">
                  <c:v>347.3</c:v>
                </c:pt>
                <c:pt idx="7">
                  <c:v>357.9</c:v>
                </c:pt>
                <c:pt idx="8">
                  <c:v>363.3</c:v>
                </c:pt>
                <c:pt idx="9">
                  <c:v>362.5</c:v>
                </c:pt>
                <c:pt idx="10">
                  <c:v>364.2</c:v>
                </c:pt>
                <c:pt idx="11">
                  <c:v>352.5</c:v>
                </c:pt>
                <c:pt idx="12">
                  <c:v>367.7</c:v>
                </c:pt>
                <c:pt idx="13">
                  <c:v>364.9</c:v>
                </c:pt>
                <c:pt idx="14">
                  <c:v>389.6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'Alimentació, begudes i tabac'!$A$67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'Alimentació, begudes i tabac'!$C$64:$Q$64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'Alimentació, begudes i tabac'!$C$67:$Q$67</c:f>
              <c:numCache>
                <c:formatCode>#,##0.0</c:formatCode>
                <c:ptCount val="15"/>
                <c:pt idx="0">
                  <c:v>197.6</c:v>
                </c:pt>
                <c:pt idx="1">
                  <c:v>203.9</c:v>
                </c:pt>
                <c:pt idx="2">
                  <c:v>210.1</c:v>
                </c:pt>
                <c:pt idx="3">
                  <c:v>219.5</c:v>
                </c:pt>
                <c:pt idx="4">
                  <c:v>221.4</c:v>
                </c:pt>
                <c:pt idx="5">
                  <c:v>226</c:v>
                </c:pt>
                <c:pt idx="6">
                  <c:v>222.4</c:v>
                </c:pt>
                <c:pt idx="7">
                  <c:v>227.7</c:v>
                </c:pt>
                <c:pt idx="8">
                  <c:v>230.8</c:v>
                </c:pt>
                <c:pt idx="9">
                  <c:v>229.9</c:v>
                </c:pt>
                <c:pt idx="10">
                  <c:v>230.6</c:v>
                </c:pt>
                <c:pt idx="11">
                  <c:v>237.4</c:v>
                </c:pt>
                <c:pt idx="12">
                  <c:v>244.3</c:v>
                </c:pt>
                <c:pt idx="13">
                  <c:v>250.8</c:v>
                </c:pt>
                <c:pt idx="14">
                  <c:v>256.60000000000002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'Alimentació, begudes i tabac'!$A$68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'Alimentació, begudes i tabac'!$C$64:$Q$64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'Alimentació, begudes i tabac'!$C$68:$Q$68</c:f>
              <c:numCache>
                <c:formatCode>#,##0.0</c:formatCode>
                <c:ptCount val="15"/>
                <c:pt idx="0">
                  <c:v>14.799999999999999</c:v>
                </c:pt>
                <c:pt idx="1">
                  <c:v>17.599999999999998</c:v>
                </c:pt>
                <c:pt idx="2">
                  <c:v>21.8</c:v>
                </c:pt>
                <c:pt idx="3">
                  <c:v>22.3</c:v>
                </c:pt>
                <c:pt idx="4">
                  <c:v>25.5</c:v>
                </c:pt>
                <c:pt idx="5">
                  <c:v>25</c:v>
                </c:pt>
                <c:pt idx="6">
                  <c:v>24.7</c:v>
                </c:pt>
                <c:pt idx="7">
                  <c:v>22</c:v>
                </c:pt>
                <c:pt idx="8">
                  <c:v>22.9</c:v>
                </c:pt>
                <c:pt idx="9">
                  <c:v>20.5</c:v>
                </c:pt>
                <c:pt idx="10">
                  <c:v>22.700000000000003</c:v>
                </c:pt>
                <c:pt idx="11">
                  <c:v>21.4</c:v>
                </c:pt>
                <c:pt idx="12">
                  <c:v>24.4</c:v>
                </c:pt>
                <c:pt idx="13">
                  <c:v>22.400000000000002</c:v>
                </c:pt>
                <c:pt idx="14">
                  <c:v>22.1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'Alimentació, begudes i tabac'!$A$69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'Alimentació, begudes i tabac'!$C$64:$Q$64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'Alimentació, begudes i tabac'!$C$69:$Q$69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885312"/>
        <c:axId val="153887104"/>
      </c:barChart>
      <c:catAx>
        <c:axId val="15388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88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8710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3885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Tèxtil i confecció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'Tèxtil i confecció'!$C$22:$Q$22</c:f>
              <c:strCache>
                <c:ptCount val="1"/>
                <c:pt idx="0">
                  <c:v>391,0 354,9 316,2 276,8 256,2 209,6 170,4 167,8 159,6 150,6 148,9 145,2 144,0 142,9 147,3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'Tèxtil i confecció'!$C$64:$Q$64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'Tèxtil i confecció'!$C$22:$Q$22</c:f>
              <c:numCache>
                <c:formatCode>#,##0.0</c:formatCode>
                <c:ptCount val="15"/>
                <c:pt idx="0">
                  <c:v>391</c:v>
                </c:pt>
                <c:pt idx="1">
                  <c:v>354.9</c:v>
                </c:pt>
                <c:pt idx="2">
                  <c:v>316.2</c:v>
                </c:pt>
                <c:pt idx="3">
                  <c:v>276.8</c:v>
                </c:pt>
                <c:pt idx="4">
                  <c:v>256.2</c:v>
                </c:pt>
                <c:pt idx="5">
                  <c:v>209.6</c:v>
                </c:pt>
                <c:pt idx="6">
                  <c:v>170.4</c:v>
                </c:pt>
                <c:pt idx="7">
                  <c:v>167.8</c:v>
                </c:pt>
                <c:pt idx="8">
                  <c:v>159.6</c:v>
                </c:pt>
                <c:pt idx="9">
                  <c:v>150.60000000000002</c:v>
                </c:pt>
                <c:pt idx="10">
                  <c:v>148.89999999999998</c:v>
                </c:pt>
                <c:pt idx="11">
                  <c:v>145.19999999999999</c:v>
                </c:pt>
                <c:pt idx="12">
                  <c:v>144</c:v>
                </c:pt>
                <c:pt idx="13">
                  <c:v>142.9</c:v>
                </c:pt>
                <c:pt idx="14">
                  <c:v>147.30000000000001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78560"/>
        <c:axId val="156580096"/>
      </c:lineChart>
      <c:catAx>
        <c:axId val="1565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65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580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657856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Extractives no energètiques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'Extractives no energètiques'!$A$65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'Extractives no energètiques'!$C$64:$Q$64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'Extractives no energètiques'!$C$65:$Q$65</c:f>
              <c:numCache>
                <c:formatCode>#,##0.0</c:formatCode>
                <c:ptCount val="15"/>
                <c:pt idx="0">
                  <c:v>33.5</c:v>
                </c:pt>
                <c:pt idx="1">
                  <c:v>34.4</c:v>
                </c:pt>
                <c:pt idx="2">
                  <c:v>33.799999999999997</c:v>
                </c:pt>
                <c:pt idx="3">
                  <c:v>36.4</c:v>
                </c:pt>
                <c:pt idx="4">
                  <c:v>34.5</c:v>
                </c:pt>
                <c:pt idx="5">
                  <c:v>30.4</c:v>
                </c:pt>
                <c:pt idx="6">
                  <c:v>24.3</c:v>
                </c:pt>
                <c:pt idx="7">
                  <c:v>24.5</c:v>
                </c:pt>
                <c:pt idx="8">
                  <c:v>22.3</c:v>
                </c:pt>
                <c:pt idx="9">
                  <c:v>18.3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21.3</c:v>
                </c:pt>
                <c:pt idx="14">
                  <c:v>25.2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'Extractives no energètiques'!$A$66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'Extractives no energètiques'!$C$64:$Q$64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'Extractives no energètiques'!$C$66:$Q$66</c:f>
              <c:numCache>
                <c:formatCode>#,##0.0</c:formatCode>
                <c:ptCount val="15"/>
                <c:pt idx="0">
                  <c:v>9.1999999999999993</c:v>
                </c:pt>
                <c:pt idx="1">
                  <c:v>12.9</c:v>
                </c:pt>
                <c:pt idx="2">
                  <c:v>10.8</c:v>
                </c:pt>
                <c:pt idx="3">
                  <c:v>9.1999999999999993</c:v>
                </c:pt>
                <c:pt idx="4">
                  <c:v>9.8000000000000007</c:v>
                </c:pt>
                <c:pt idx="5">
                  <c:v>9.4</c:v>
                </c:pt>
                <c:pt idx="6">
                  <c:v>6.7</c:v>
                </c:pt>
                <c:pt idx="7">
                  <c:v>7.4</c:v>
                </c:pt>
                <c:pt idx="8">
                  <c:v>11.2</c:v>
                </c:pt>
                <c:pt idx="9">
                  <c:v>13</c:v>
                </c:pt>
                <c:pt idx="10">
                  <c:v>13.1</c:v>
                </c:pt>
                <c:pt idx="11">
                  <c:v>12.5</c:v>
                </c:pt>
                <c:pt idx="12">
                  <c:v>13.2</c:v>
                </c:pt>
                <c:pt idx="13">
                  <c:v>14.7</c:v>
                </c:pt>
                <c:pt idx="1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'Extractives no energètiques'!$A$67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'Extractives no energètiques'!$C$64:$Q$64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'Extractives no energètiques'!$C$67:$Q$67</c:f>
              <c:numCache>
                <c:formatCode>#,##0.0</c:formatCode>
                <c:ptCount val="15"/>
                <c:pt idx="0">
                  <c:v>25.2</c:v>
                </c:pt>
                <c:pt idx="1">
                  <c:v>26.3</c:v>
                </c:pt>
                <c:pt idx="2">
                  <c:v>25.4</c:v>
                </c:pt>
                <c:pt idx="3">
                  <c:v>24.9</c:v>
                </c:pt>
                <c:pt idx="4">
                  <c:v>24.6</c:v>
                </c:pt>
                <c:pt idx="5">
                  <c:v>23</c:v>
                </c:pt>
                <c:pt idx="6">
                  <c:v>18.399999999999999</c:v>
                </c:pt>
                <c:pt idx="7">
                  <c:v>16.8</c:v>
                </c:pt>
                <c:pt idx="8">
                  <c:v>18.7</c:v>
                </c:pt>
                <c:pt idx="9">
                  <c:v>17.899999999999999</c:v>
                </c:pt>
                <c:pt idx="10">
                  <c:v>18</c:v>
                </c:pt>
                <c:pt idx="11">
                  <c:v>17.600000000000001</c:v>
                </c:pt>
                <c:pt idx="12">
                  <c:v>18.3</c:v>
                </c:pt>
                <c:pt idx="13">
                  <c:v>17.8</c:v>
                </c:pt>
                <c:pt idx="14">
                  <c:v>25.8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'Extractives no energètiques'!$A$68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'Extractives no energètiques'!$C$64:$Q$64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'Extractives no energètiques'!$C$68:$Q$68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'Extractives no energètiques'!$A$69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'Extractives no energètiques'!$C$64:$Q$64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'Extractives no energètiques'!$C$69:$Q$69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80230144"/>
        <c:axId val="287039488"/>
      </c:barChart>
      <c:catAx>
        <c:axId val="2802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28703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0394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280230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Tèxtil i confecció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'Tèxtil i confecció'!$A$65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'Tèxtil i confecció'!$C$64:$Q$64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'Tèxtil i confecció'!$C$65:$Q$65</c:f>
              <c:numCache>
                <c:formatCode>#,##0.0</c:formatCode>
                <c:ptCount val="15"/>
                <c:pt idx="0">
                  <c:v>50</c:v>
                </c:pt>
                <c:pt idx="1">
                  <c:v>31.6</c:v>
                </c:pt>
                <c:pt idx="2">
                  <c:v>23</c:v>
                </c:pt>
                <c:pt idx="3">
                  <c:v>17.3</c:v>
                </c:pt>
                <c:pt idx="4">
                  <c:v>15.6</c:v>
                </c:pt>
                <c:pt idx="5">
                  <c:v>11.8</c:v>
                </c:pt>
                <c:pt idx="6">
                  <c:v>10</c:v>
                </c:pt>
                <c:pt idx="7">
                  <c:v>9.8999999999999986</c:v>
                </c:pt>
                <c:pt idx="8">
                  <c:v>8.1</c:v>
                </c:pt>
                <c:pt idx="9">
                  <c:v>6.2</c:v>
                </c:pt>
                <c:pt idx="10">
                  <c:v>4.7</c:v>
                </c:pt>
                <c:pt idx="11">
                  <c:v>4.8</c:v>
                </c:pt>
                <c:pt idx="12">
                  <c:v>4.9000000000000004</c:v>
                </c:pt>
                <c:pt idx="13">
                  <c:v>4.3999999999999995</c:v>
                </c:pt>
                <c:pt idx="14">
                  <c:v>4.0999999999999996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'Tèxtil i confecció'!$A$66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'Tèxtil i confecció'!$C$64:$Q$64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'Tèxtil i confecció'!$C$66:$Q$66</c:f>
              <c:numCache>
                <c:formatCode>#,##0.0</c:formatCode>
                <c:ptCount val="15"/>
                <c:pt idx="0">
                  <c:v>191.9</c:v>
                </c:pt>
                <c:pt idx="1">
                  <c:v>184</c:v>
                </c:pt>
                <c:pt idx="2">
                  <c:v>171.2</c:v>
                </c:pt>
                <c:pt idx="3">
                  <c:v>149.1</c:v>
                </c:pt>
                <c:pt idx="4">
                  <c:v>138.4</c:v>
                </c:pt>
                <c:pt idx="5">
                  <c:v>111.7</c:v>
                </c:pt>
                <c:pt idx="6">
                  <c:v>89.9</c:v>
                </c:pt>
                <c:pt idx="7">
                  <c:v>87.2</c:v>
                </c:pt>
                <c:pt idx="8">
                  <c:v>82.2</c:v>
                </c:pt>
                <c:pt idx="9">
                  <c:v>79</c:v>
                </c:pt>
                <c:pt idx="10">
                  <c:v>79.099999999999994</c:v>
                </c:pt>
                <c:pt idx="11">
                  <c:v>76.3</c:v>
                </c:pt>
                <c:pt idx="12">
                  <c:v>76.3</c:v>
                </c:pt>
                <c:pt idx="13">
                  <c:v>75.5</c:v>
                </c:pt>
                <c:pt idx="14">
                  <c:v>79.900000000000006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'Tèxtil i confecció'!$A$67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'Tèxtil i confecció'!$C$64:$Q$64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'Tèxtil i confecció'!$C$67:$Q$67</c:f>
              <c:numCache>
                <c:formatCode>#,##0.0</c:formatCode>
                <c:ptCount val="15"/>
                <c:pt idx="0">
                  <c:v>146.19999999999999</c:v>
                </c:pt>
                <c:pt idx="1">
                  <c:v>137.80000000000001</c:v>
                </c:pt>
                <c:pt idx="2">
                  <c:v>121.7</c:v>
                </c:pt>
                <c:pt idx="3">
                  <c:v>110.4</c:v>
                </c:pt>
                <c:pt idx="4">
                  <c:v>102.2</c:v>
                </c:pt>
                <c:pt idx="5">
                  <c:v>86.1</c:v>
                </c:pt>
                <c:pt idx="6">
                  <c:v>70.5</c:v>
                </c:pt>
                <c:pt idx="7">
                  <c:v>70.7</c:v>
                </c:pt>
                <c:pt idx="8">
                  <c:v>69.3</c:v>
                </c:pt>
                <c:pt idx="9">
                  <c:v>65.400000000000006</c:v>
                </c:pt>
                <c:pt idx="10">
                  <c:v>65.099999999999994</c:v>
                </c:pt>
                <c:pt idx="11">
                  <c:v>64.099999999999994</c:v>
                </c:pt>
                <c:pt idx="12">
                  <c:v>62.8</c:v>
                </c:pt>
                <c:pt idx="13">
                  <c:v>63</c:v>
                </c:pt>
                <c:pt idx="14">
                  <c:v>63.3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'Tèxtil i confecció'!$A$68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'Tèxtil i confecció'!$C$64:$Q$64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'Tèxtil i confecció'!$C$68:$Q$68</c:f>
              <c:numCache>
                <c:formatCode>#,##0.0</c:formatCode>
                <c:ptCount val="15"/>
                <c:pt idx="0">
                  <c:v>2.9</c:v>
                </c:pt>
                <c:pt idx="1">
                  <c:v>1.5</c:v>
                </c:pt>
                <c:pt idx="2">
                  <c:v>0.3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'Tèxtil i confecció'!$A$69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'Tèxtil i confecció'!$C$64:$Q$64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'Tèxtil i confecció'!$C$69:$Q$69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6593152"/>
        <c:axId val="156594944"/>
      </c:barChart>
      <c:catAx>
        <c:axId val="15659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65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59494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6593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Cuir i calçat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'Cuir i calçat'!$C$22:$Q$22</c:f>
              <c:strCache>
                <c:ptCount val="1"/>
                <c:pt idx="0">
                  <c:v>26,0 24,7 20,3 17,4 14,2 13,3 10,7 11,0 10,8 10,4 9,8 9,6 9,8 10,6 10,2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'Cuir i calçat'!$C$64:$Q$64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'Cuir i calçat'!$C$22:$Q$22</c:f>
              <c:numCache>
                <c:formatCode>#,##0.0</c:formatCode>
                <c:ptCount val="15"/>
                <c:pt idx="0">
                  <c:v>26</c:v>
                </c:pt>
                <c:pt idx="1">
                  <c:v>24.7</c:v>
                </c:pt>
                <c:pt idx="2">
                  <c:v>20.299999999999997</c:v>
                </c:pt>
                <c:pt idx="3">
                  <c:v>17.399999999999999</c:v>
                </c:pt>
                <c:pt idx="4">
                  <c:v>14.2</c:v>
                </c:pt>
                <c:pt idx="5">
                  <c:v>13.3</c:v>
                </c:pt>
                <c:pt idx="6">
                  <c:v>10.7</c:v>
                </c:pt>
                <c:pt idx="7">
                  <c:v>11</c:v>
                </c:pt>
                <c:pt idx="8">
                  <c:v>10.8</c:v>
                </c:pt>
                <c:pt idx="9">
                  <c:v>10.4</c:v>
                </c:pt>
                <c:pt idx="10">
                  <c:v>9.7999999999999989</c:v>
                </c:pt>
                <c:pt idx="11">
                  <c:v>9.6</c:v>
                </c:pt>
                <c:pt idx="12">
                  <c:v>9.8000000000000007</c:v>
                </c:pt>
                <c:pt idx="13">
                  <c:v>10.6</c:v>
                </c:pt>
                <c:pt idx="14">
                  <c:v>10.199999999999999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08000"/>
        <c:axId val="156609536"/>
      </c:lineChart>
      <c:catAx>
        <c:axId val="1566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660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609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660800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Cuir i calçat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'Cuir i calçat'!$A$65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'Cuir i calçat'!$C$64:$Q$64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'Cuir i calçat'!$C$65:$Q$65</c:f>
              <c:numCache>
                <c:formatCode>#,##0.0</c:formatCode>
                <c:ptCount val="15"/>
                <c:pt idx="0">
                  <c:v>8.5</c:v>
                </c:pt>
                <c:pt idx="1">
                  <c:v>8.4</c:v>
                </c:pt>
                <c:pt idx="2">
                  <c:v>5.6</c:v>
                </c:pt>
                <c:pt idx="3">
                  <c:v>4.0999999999999996</c:v>
                </c:pt>
                <c:pt idx="4">
                  <c:v>2.9</c:v>
                </c:pt>
                <c:pt idx="5">
                  <c:v>2.5</c:v>
                </c:pt>
                <c:pt idx="6">
                  <c:v>1.9</c:v>
                </c:pt>
                <c:pt idx="7">
                  <c:v>2.4</c:v>
                </c:pt>
                <c:pt idx="8">
                  <c:v>2.2000000000000002</c:v>
                </c:pt>
                <c:pt idx="9">
                  <c:v>2.1</c:v>
                </c:pt>
                <c:pt idx="10">
                  <c:v>1.8</c:v>
                </c:pt>
                <c:pt idx="11">
                  <c:v>1.7000000000000002</c:v>
                </c:pt>
                <c:pt idx="12">
                  <c:v>1.5</c:v>
                </c:pt>
                <c:pt idx="13">
                  <c:v>1.5</c:v>
                </c:pt>
                <c:pt idx="14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'Cuir i calçat'!$A$66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'Cuir i calçat'!$C$64:$Q$64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'Cuir i calçat'!$C$66:$Q$66</c:f>
              <c:numCache>
                <c:formatCode>#,##0.0</c:formatCode>
                <c:ptCount val="15"/>
                <c:pt idx="0">
                  <c:v>10.3</c:v>
                </c:pt>
                <c:pt idx="1">
                  <c:v>9.5</c:v>
                </c:pt>
                <c:pt idx="2">
                  <c:v>8.6</c:v>
                </c:pt>
                <c:pt idx="3">
                  <c:v>7.5</c:v>
                </c:pt>
                <c:pt idx="4">
                  <c:v>6.5</c:v>
                </c:pt>
                <c:pt idx="5">
                  <c:v>6.4</c:v>
                </c:pt>
                <c:pt idx="6">
                  <c:v>5.0999999999999996</c:v>
                </c:pt>
                <c:pt idx="7">
                  <c:v>4.8</c:v>
                </c:pt>
                <c:pt idx="8">
                  <c:v>4.9000000000000004</c:v>
                </c:pt>
                <c:pt idx="9">
                  <c:v>4.7</c:v>
                </c:pt>
                <c:pt idx="10">
                  <c:v>4.5999999999999996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5.5</c:v>
                </c:pt>
                <c:pt idx="14">
                  <c:v>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'Cuir i calçat'!$A$67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'Cuir i calçat'!$C$64:$Q$64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'Cuir i calçat'!$C$67:$Q$67</c:f>
              <c:numCache>
                <c:formatCode>#,##0.0</c:formatCode>
                <c:ptCount val="15"/>
                <c:pt idx="0">
                  <c:v>7.2</c:v>
                </c:pt>
                <c:pt idx="1">
                  <c:v>6.8</c:v>
                </c:pt>
                <c:pt idx="2">
                  <c:v>6.1</c:v>
                </c:pt>
                <c:pt idx="3">
                  <c:v>5.8</c:v>
                </c:pt>
                <c:pt idx="4">
                  <c:v>4.8</c:v>
                </c:pt>
                <c:pt idx="5">
                  <c:v>4.4000000000000004</c:v>
                </c:pt>
                <c:pt idx="6">
                  <c:v>3.7</c:v>
                </c:pt>
                <c:pt idx="7">
                  <c:v>3.8</c:v>
                </c:pt>
                <c:pt idx="8">
                  <c:v>3.7</c:v>
                </c:pt>
                <c:pt idx="9">
                  <c:v>3.6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3.6</c:v>
                </c:pt>
                <c:pt idx="14">
                  <c:v>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'Cuir i calçat'!$A$68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'Cuir i calçat'!$C$64:$Q$64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'Cuir i calçat'!$C$68:$Q$68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'Cuir i calçat'!$A$69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'Cuir i calçat'!$C$64:$Q$64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'Cuir i calçat'!$C$69:$Q$69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6893184"/>
        <c:axId val="156894720"/>
      </c:barChart>
      <c:catAx>
        <c:axId val="1568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689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8947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6893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Fusta, suro i mobles de fusta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'Fusta, suro i mobles de fusta'!$C$22:$Q$22</c:f>
              <c:strCache>
                <c:ptCount val="1"/>
                <c:pt idx="0">
                  <c:v>44,1 44,9 44,1 44,5 44,2 40,1 31,9 35,2 33,5 30,2 16,6 16,9 17,7 18,2 18,6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'Fusta, suro i mobles de fusta'!$C$64:$Q$64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'Fusta, suro i mobles de fusta'!$C$22:$Q$22</c:f>
              <c:numCache>
                <c:formatCode>#,##0.0</c:formatCode>
                <c:ptCount val="15"/>
                <c:pt idx="0">
                  <c:v>44.099999999999994</c:v>
                </c:pt>
                <c:pt idx="1">
                  <c:v>44.9</c:v>
                </c:pt>
                <c:pt idx="2">
                  <c:v>44.1</c:v>
                </c:pt>
                <c:pt idx="3">
                  <c:v>44.5</c:v>
                </c:pt>
                <c:pt idx="4">
                  <c:v>44.2</c:v>
                </c:pt>
                <c:pt idx="5">
                  <c:v>40.099999999999994</c:v>
                </c:pt>
                <c:pt idx="6">
                  <c:v>31.9</c:v>
                </c:pt>
                <c:pt idx="7">
                  <c:v>35.200000000000003</c:v>
                </c:pt>
                <c:pt idx="8">
                  <c:v>33.5</c:v>
                </c:pt>
                <c:pt idx="9">
                  <c:v>30.2</c:v>
                </c:pt>
                <c:pt idx="10">
                  <c:v>16.600000000000001</c:v>
                </c:pt>
                <c:pt idx="11">
                  <c:v>16.899999999999999</c:v>
                </c:pt>
                <c:pt idx="12">
                  <c:v>17.7</c:v>
                </c:pt>
                <c:pt idx="13">
                  <c:v>18.200000000000003</c:v>
                </c:pt>
                <c:pt idx="14">
                  <c:v>18.600000000000001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44640"/>
        <c:axId val="156946432"/>
      </c:lineChart>
      <c:catAx>
        <c:axId val="1569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694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4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694464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Fusta, suro i mobles de fusta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'Fusta, suro i mobles de fusta'!$A$65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'Fusta, suro i mobles de fusta'!$C$64:$Q$64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'Fusta, suro i mobles de fusta'!$C$65:$Q$65</c:f>
              <c:numCache>
                <c:formatCode>#,##0.0</c:formatCode>
                <c:ptCount val="15"/>
                <c:pt idx="0">
                  <c:v>8.6999999999999993</c:v>
                </c:pt>
                <c:pt idx="1">
                  <c:v>8.3000000000000007</c:v>
                </c:pt>
                <c:pt idx="2">
                  <c:v>8.1</c:v>
                </c:pt>
                <c:pt idx="3">
                  <c:v>7.6999999999999993</c:v>
                </c:pt>
                <c:pt idx="4">
                  <c:v>8.4</c:v>
                </c:pt>
                <c:pt idx="5">
                  <c:v>7.8999999999999995</c:v>
                </c:pt>
                <c:pt idx="6">
                  <c:v>5.6</c:v>
                </c:pt>
                <c:pt idx="7">
                  <c:v>6.1</c:v>
                </c:pt>
                <c:pt idx="8">
                  <c:v>5.6</c:v>
                </c:pt>
                <c:pt idx="9">
                  <c:v>4.5999999999999996</c:v>
                </c:pt>
                <c:pt idx="10">
                  <c:v>3</c:v>
                </c:pt>
                <c:pt idx="11">
                  <c:v>2.8000000000000003</c:v>
                </c:pt>
                <c:pt idx="12">
                  <c:v>2.8000000000000003</c:v>
                </c:pt>
                <c:pt idx="13">
                  <c:v>2.9000000000000004</c:v>
                </c:pt>
                <c:pt idx="14">
                  <c:v>2.9000000000000004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'Fusta, suro i mobles de fusta'!$A$66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'Fusta, suro i mobles de fusta'!$C$64:$Q$64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'Fusta, suro i mobles de fusta'!$C$66:$Q$66</c:f>
              <c:numCache>
                <c:formatCode>#,##0.0</c:formatCode>
                <c:ptCount val="15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1.5</c:v>
                </c:pt>
                <c:pt idx="4">
                  <c:v>1.6</c:v>
                </c:pt>
                <c:pt idx="5">
                  <c:v>1.4</c:v>
                </c:pt>
                <c:pt idx="6">
                  <c:v>1</c:v>
                </c:pt>
                <c:pt idx="7">
                  <c:v>0.8</c:v>
                </c:pt>
                <c:pt idx="8">
                  <c:v>0.8</c:v>
                </c:pt>
                <c:pt idx="9">
                  <c:v>1</c:v>
                </c:pt>
                <c:pt idx="10">
                  <c:v>0.9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'Fusta, suro i mobles de fusta'!$A$67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'Fusta, suro i mobles de fusta'!$C$64:$Q$64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'Fusta, suro i mobles de fusta'!$C$67:$Q$67</c:f>
              <c:numCache>
                <c:formatCode>#,##0.0</c:formatCode>
                <c:ptCount val="15"/>
                <c:pt idx="0">
                  <c:v>20.9</c:v>
                </c:pt>
                <c:pt idx="1">
                  <c:v>21.4</c:v>
                </c:pt>
                <c:pt idx="2">
                  <c:v>21.6</c:v>
                </c:pt>
                <c:pt idx="3">
                  <c:v>21.8</c:v>
                </c:pt>
                <c:pt idx="4">
                  <c:v>21.8</c:v>
                </c:pt>
                <c:pt idx="5">
                  <c:v>19.899999999999999</c:v>
                </c:pt>
                <c:pt idx="6">
                  <c:v>16.2</c:v>
                </c:pt>
                <c:pt idx="7">
                  <c:v>16.3</c:v>
                </c:pt>
                <c:pt idx="8">
                  <c:v>15.5</c:v>
                </c:pt>
                <c:pt idx="9">
                  <c:v>14.1</c:v>
                </c:pt>
                <c:pt idx="10">
                  <c:v>10.8</c:v>
                </c:pt>
                <c:pt idx="11">
                  <c:v>10.9</c:v>
                </c:pt>
                <c:pt idx="12">
                  <c:v>11.2</c:v>
                </c:pt>
                <c:pt idx="13">
                  <c:v>11.5</c:v>
                </c:pt>
                <c:pt idx="14">
                  <c:v>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'Fusta, suro i mobles de fusta'!$A$68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'Fusta, suro i mobles de fusta'!$C$64:$Q$64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'Fusta, suro i mobles de fusta'!$C$68:$Q$68</c:f>
              <c:numCache>
                <c:formatCode>#,##0.0</c:formatCode>
                <c:ptCount val="15"/>
                <c:pt idx="0">
                  <c:v>13.2</c:v>
                </c:pt>
                <c:pt idx="1">
                  <c:v>13.9</c:v>
                </c:pt>
                <c:pt idx="2">
                  <c:v>13</c:v>
                </c:pt>
                <c:pt idx="3">
                  <c:v>13.5</c:v>
                </c:pt>
                <c:pt idx="4">
                  <c:v>12.4</c:v>
                </c:pt>
                <c:pt idx="5">
                  <c:v>10.9</c:v>
                </c:pt>
                <c:pt idx="6">
                  <c:v>9.1</c:v>
                </c:pt>
                <c:pt idx="7">
                  <c:v>12</c:v>
                </c:pt>
                <c:pt idx="8">
                  <c:v>11.6</c:v>
                </c:pt>
                <c:pt idx="9">
                  <c:v>10.5</c:v>
                </c:pt>
                <c:pt idx="10">
                  <c:v>1.9</c:v>
                </c:pt>
                <c:pt idx="11">
                  <c:v>2</c:v>
                </c:pt>
                <c:pt idx="12">
                  <c:v>2.5</c:v>
                </c:pt>
                <c:pt idx="13">
                  <c:v>2.6</c:v>
                </c:pt>
                <c:pt idx="14">
                  <c:v>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'Fusta, suro i mobles de fusta'!$A$69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'Fusta, suro i mobles de fusta'!$C$64:$Q$64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'Fusta, suro i mobles de fusta'!$C$69:$Q$69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7483776"/>
        <c:axId val="157485312"/>
      </c:barChart>
      <c:catAx>
        <c:axId val="15748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748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8531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7483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Pasta de paper, paper i cartró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'Pasta de paper, paper i cartró'!$C$22:$Q$22</c:f>
              <c:strCache>
                <c:ptCount val="1"/>
                <c:pt idx="0">
                  <c:v>404,0 398,8 394,0 384,3 404,2 382,8 342,1 349,7 353,4 357,4 349,9 317,1 318,3 320,5 317,3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'Pasta de paper, paper i cartró'!$C$64:$Q$64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'Pasta de paper, paper i cartró'!$C$22:$Q$22</c:f>
              <c:numCache>
                <c:formatCode>#,##0.0</c:formatCode>
                <c:ptCount val="15"/>
                <c:pt idx="0">
                  <c:v>404</c:v>
                </c:pt>
                <c:pt idx="1">
                  <c:v>398.80000000000007</c:v>
                </c:pt>
                <c:pt idx="2">
                  <c:v>394</c:v>
                </c:pt>
                <c:pt idx="3">
                  <c:v>384.3</c:v>
                </c:pt>
                <c:pt idx="4">
                  <c:v>404.19999999999993</c:v>
                </c:pt>
                <c:pt idx="5">
                  <c:v>382.8</c:v>
                </c:pt>
                <c:pt idx="6">
                  <c:v>342.09999999999997</c:v>
                </c:pt>
                <c:pt idx="7">
                  <c:v>349.7</c:v>
                </c:pt>
                <c:pt idx="8">
                  <c:v>353.40000000000003</c:v>
                </c:pt>
                <c:pt idx="9">
                  <c:v>357.40000000000003</c:v>
                </c:pt>
                <c:pt idx="10">
                  <c:v>349.90000000000003</c:v>
                </c:pt>
                <c:pt idx="11">
                  <c:v>317.10000000000002</c:v>
                </c:pt>
                <c:pt idx="12">
                  <c:v>318.3</c:v>
                </c:pt>
                <c:pt idx="13">
                  <c:v>320.5</c:v>
                </c:pt>
                <c:pt idx="14">
                  <c:v>317.3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8368"/>
        <c:axId val="157508352"/>
      </c:lineChart>
      <c:catAx>
        <c:axId val="1574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75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508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7498368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Pasta de paper, paper i cartró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'Pasta de paper, paper i cartró'!$A$65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'Pasta de paper, paper i cartró'!$C$64:$Q$64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'Pasta de paper, paper i cartró'!$C$65:$Q$65</c:f>
              <c:numCache>
                <c:formatCode>#,##0.0</c:formatCode>
                <c:ptCount val="15"/>
                <c:pt idx="0">
                  <c:v>25.8</c:v>
                </c:pt>
                <c:pt idx="1">
                  <c:v>23.6</c:v>
                </c:pt>
                <c:pt idx="2">
                  <c:v>20.3</c:v>
                </c:pt>
                <c:pt idx="3">
                  <c:v>15.200000000000001</c:v>
                </c:pt>
                <c:pt idx="4">
                  <c:v>10.4</c:v>
                </c:pt>
                <c:pt idx="5">
                  <c:v>7</c:v>
                </c:pt>
                <c:pt idx="6">
                  <c:v>4.7</c:v>
                </c:pt>
                <c:pt idx="7">
                  <c:v>4</c:v>
                </c:pt>
                <c:pt idx="8">
                  <c:v>3.9000000000000004</c:v>
                </c:pt>
                <c:pt idx="9">
                  <c:v>4.3</c:v>
                </c:pt>
                <c:pt idx="10">
                  <c:v>3.7</c:v>
                </c:pt>
                <c:pt idx="11">
                  <c:v>3</c:v>
                </c:pt>
                <c:pt idx="12">
                  <c:v>2.9000000000000004</c:v>
                </c:pt>
                <c:pt idx="13">
                  <c:v>2.9000000000000004</c:v>
                </c:pt>
                <c:pt idx="14">
                  <c:v>2.8000000000000003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'Pasta de paper, paper i cartró'!$A$66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'Pasta de paper, paper i cartró'!$C$64:$Q$64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'Pasta de paper, paper i cartró'!$C$66:$Q$66</c:f>
              <c:numCache>
                <c:formatCode>#,##0.0</c:formatCode>
                <c:ptCount val="15"/>
                <c:pt idx="0">
                  <c:v>265.8</c:v>
                </c:pt>
                <c:pt idx="1">
                  <c:v>264.3</c:v>
                </c:pt>
                <c:pt idx="2">
                  <c:v>262.10000000000002</c:v>
                </c:pt>
                <c:pt idx="3">
                  <c:v>254.5</c:v>
                </c:pt>
                <c:pt idx="4">
                  <c:v>274.39999999999998</c:v>
                </c:pt>
                <c:pt idx="5">
                  <c:v>260.5</c:v>
                </c:pt>
                <c:pt idx="6">
                  <c:v>234.2</c:v>
                </c:pt>
                <c:pt idx="7">
                  <c:v>240.6</c:v>
                </c:pt>
                <c:pt idx="8">
                  <c:v>242.9</c:v>
                </c:pt>
                <c:pt idx="9">
                  <c:v>243.4</c:v>
                </c:pt>
                <c:pt idx="10">
                  <c:v>239.8</c:v>
                </c:pt>
                <c:pt idx="11">
                  <c:v>213.8</c:v>
                </c:pt>
                <c:pt idx="12">
                  <c:v>213.1</c:v>
                </c:pt>
                <c:pt idx="13">
                  <c:v>214.7</c:v>
                </c:pt>
                <c:pt idx="14">
                  <c:v>209.7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'Pasta de paper, paper i cartró'!$A$67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'Pasta de paper, paper i cartró'!$C$64:$Q$64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'Pasta de paper, paper i cartró'!$C$67:$Q$67</c:f>
              <c:numCache>
                <c:formatCode>#,##0.0</c:formatCode>
                <c:ptCount val="15"/>
                <c:pt idx="0">
                  <c:v>109.5</c:v>
                </c:pt>
                <c:pt idx="1">
                  <c:v>107.3</c:v>
                </c:pt>
                <c:pt idx="2">
                  <c:v>108.2</c:v>
                </c:pt>
                <c:pt idx="3">
                  <c:v>109.9</c:v>
                </c:pt>
                <c:pt idx="4">
                  <c:v>114.7</c:v>
                </c:pt>
                <c:pt idx="5">
                  <c:v>110.6</c:v>
                </c:pt>
                <c:pt idx="6">
                  <c:v>99.4</c:v>
                </c:pt>
                <c:pt idx="7">
                  <c:v>101.1</c:v>
                </c:pt>
                <c:pt idx="8">
                  <c:v>103.4</c:v>
                </c:pt>
                <c:pt idx="9">
                  <c:v>105.4</c:v>
                </c:pt>
                <c:pt idx="10">
                  <c:v>102.8</c:v>
                </c:pt>
                <c:pt idx="11">
                  <c:v>96</c:v>
                </c:pt>
                <c:pt idx="12">
                  <c:v>96.5</c:v>
                </c:pt>
                <c:pt idx="13">
                  <c:v>97.6</c:v>
                </c:pt>
                <c:pt idx="14">
                  <c:v>99.3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'Pasta de paper, paper i cartró'!$A$68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'Pasta de paper, paper i cartró'!$C$64:$Q$64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'Pasta de paper, paper i cartró'!$C$68:$Q$68</c:f>
              <c:numCache>
                <c:formatCode>#,##0.0</c:formatCode>
                <c:ptCount val="15"/>
                <c:pt idx="0">
                  <c:v>2.9</c:v>
                </c:pt>
                <c:pt idx="1">
                  <c:v>3.6</c:v>
                </c:pt>
                <c:pt idx="2">
                  <c:v>3.4</c:v>
                </c:pt>
                <c:pt idx="3">
                  <c:v>4.6999999999999993</c:v>
                </c:pt>
                <c:pt idx="4">
                  <c:v>4.7</c:v>
                </c:pt>
                <c:pt idx="5">
                  <c:v>4.7</c:v>
                </c:pt>
                <c:pt idx="6">
                  <c:v>3.8</c:v>
                </c:pt>
                <c:pt idx="7">
                  <c:v>4</c:v>
                </c:pt>
                <c:pt idx="8">
                  <c:v>3.1999999999999997</c:v>
                </c:pt>
                <c:pt idx="9">
                  <c:v>4.3</c:v>
                </c:pt>
                <c:pt idx="10">
                  <c:v>3.6</c:v>
                </c:pt>
                <c:pt idx="11">
                  <c:v>4.3</c:v>
                </c:pt>
                <c:pt idx="12">
                  <c:v>5.8</c:v>
                </c:pt>
                <c:pt idx="13">
                  <c:v>5.3000000000000007</c:v>
                </c:pt>
                <c:pt idx="14">
                  <c:v>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'Pasta de paper, paper i cartró'!$A$69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'Pasta de paper, paper i cartró'!$C$64:$Q$64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'Pasta de paper, paper i cartró'!$C$69:$Q$69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7529600"/>
        <c:axId val="157531136"/>
      </c:barChart>
      <c:catAx>
        <c:axId val="1575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75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5311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7529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Arts gràfiques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'Arts gràfiques'!$C$22:$Q$22</c:f>
              <c:strCache>
                <c:ptCount val="1"/>
                <c:pt idx="0">
                  <c:v>52,5 51,5 54,7 56,9 52,4 51,8 44,4 44,0 41,5 38,7 37,2 35,2 35,3 35,8 35,4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'Arts gràfiques'!$C$64:$Q$64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'Arts gràfiques'!$C$22:$Q$22</c:f>
              <c:numCache>
                <c:formatCode>#,##0.0</c:formatCode>
                <c:ptCount val="15"/>
                <c:pt idx="0">
                  <c:v>52.5</c:v>
                </c:pt>
                <c:pt idx="1">
                  <c:v>51.5</c:v>
                </c:pt>
                <c:pt idx="2">
                  <c:v>54.7</c:v>
                </c:pt>
                <c:pt idx="3">
                  <c:v>56.9</c:v>
                </c:pt>
                <c:pt idx="4">
                  <c:v>52.4</c:v>
                </c:pt>
                <c:pt idx="5">
                  <c:v>51.8</c:v>
                </c:pt>
                <c:pt idx="6">
                  <c:v>44.4</c:v>
                </c:pt>
                <c:pt idx="7">
                  <c:v>44</c:v>
                </c:pt>
                <c:pt idx="8">
                  <c:v>41.5</c:v>
                </c:pt>
                <c:pt idx="9">
                  <c:v>38.700000000000003</c:v>
                </c:pt>
                <c:pt idx="10">
                  <c:v>37.200000000000003</c:v>
                </c:pt>
                <c:pt idx="11">
                  <c:v>35.200000000000003</c:v>
                </c:pt>
                <c:pt idx="12">
                  <c:v>35.299999999999997</c:v>
                </c:pt>
                <c:pt idx="13">
                  <c:v>35.799999999999997</c:v>
                </c:pt>
                <c:pt idx="14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4896"/>
        <c:axId val="160466432"/>
      </c:lineChart>
      <c:catAx>
        <c:axId val="1604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6046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6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6046489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Arts gràfiques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'Arts gràfiques'!$A$65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'Arts gràfiques'!$C$64:$Q$64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'Arts gràfiques'!$C$65:$Q$65</c:f>
              <c:numCache>
                <c:formatCode>#,##0.0</c:formatCode>
                <c:ptCount val="15"/>
                <c:pt idx="0">
                  <c:v>2.2000000000000002</c:v>
                </c:pt>
                <c:pt idx="1">
                  <c:v>1.5</c:v>
                </c:pt>
                <c:pt idx="2">
                  <c:v>1.5999999999999999</c:v>
                </c:pt>
                <c:pt idx="3">
                  <c:v>1.4</c:v>
                </c:pt>
                <c:pt idx="4">
                  <c:v>1.3</c:v>
                </c:pt>
                <c:pt idx="5">
                  <c:v>1.2000000000000002</c:v>
                </c:pt>
                <c:pt idx="6">
                  <c:v>1.2000000000000002</c:v>
                </c:pt>
                <c:pt idx="7">
                  <c:v>1.2000000000000002</c:v>
                </c:pt>
                <c:pt idx="8">
                  <c:v>0.79999999999999993</c:v>
                </c:pt>
                <c:pt idx="9">
                  <c:v>0.9</c:v>
                </c:pt>
                <c:pt idx="10">
                  <c:v>0.8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'Arts gràfiques'!$A$66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'Arts gràfiques'!$C$64:$Q$64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'Arts gràfiques'!$C$66:$Q$66</c:f>
              <c:numCache>
                <c:formatCode>#,##0.0</c:formatCode>
                <c:ptCount val="15"/>
                <c:pt idx="0">
                  <c:v>20.399999999999999</c:v>
                </c:pt>
                <c:pt idx="1">
                  <c:v>20.5</c:v>
                </c:pt>
                <c:pt idx="2">
                  <c:v>22.4</c:v>
                </c:pt>
                <c:pt idx="3">
                  <c:v>23.5</c:v>
                </c:pt>
                <c:pt idx="4">
                  <c:v>19.7</c:v>
                </c:pt>
                <c:pt idx="5">
                  <c:v>19.600000000000001</c:v>
                </c:pt>
                <c:pt idx="6">
                  <c:v>16.399999999999999</c:v>
                </c:pt>
                <c:pt idx="7">
                  <c:v>15.5</c:v>
                </c:pt>
                <c:pt idx="8">
                  <c:v>14.8</c:v>
                </c:pt>
                <c:pt idx="9">
                  <c:v>13.9</c:v>
                </c:pt>
                <c:pt idx="10">
                  <c:v>13.8</c:v>
                </c:pt>
                <c:pt idx="11">
                  <c:v>12.7</c:v>
                </c:pt>
                <c:pt idx="12">
                  <c:v>12.7</c:v>
                </c:pt>
                <c:pt idx="13">
                  <c:v>13.4</c:v>
                </c:pt>
                <c:pt idx="14">
                  <c:v>13.2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'Arts gràfiques'!$A$67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'Arts gràfiques'!$C$64:$Q$64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'Arts gràfiques'!$C$67:$Q$67</c:f>
              <c:numCache>
                <c:formatCode>#,##0.0</c:formatCode>
                <c:ptCount val="15"/>
                <c:pt idx="0">
                  <c:v>29.9</c:v>
                </c:pt>
                <c:pt idx="1">
                  <c:v>29.5</c:v>
                </c:pt>
                <c:pt idx="2">
                  <c:v>30.7</c:v>
                </c:pt>
                <c:pt idx="3">
                  <c:v>32</c:v>
                </c:pt>
                <c:pt idx="4">
                  <c:v>31.4</c:v>
                </c:pt>
                <c:pt idx="5">
                  <c:v>31</c:v>
                </c:pt>
                <c:pt idx="6">
                  <c:v>26.8</c:v>
                </c:pt>
                <c:pt idx="7">
                  <c:v>27.3</c:v>
                </c:pt>
                <c:pt idx="8">
                  <c:v>25.9</c:v>
                </c:pt>
                <c:pt idx="9">
                  <c:v>23.9</c:v>
                </c:pt>
                <c:pt idx="10">
                  <c:v>22.6</c:v>
                </c:pt>
                <c:pt idx="11">
                  <c:v>21.8</c:v>
                </c:pt>
                <c:pt idx="12">
                  <c:v>21.9</c:v>
                </c:pt>
                <c:pt idx="13">
                  <c:v>21.7</c:v>
                </c:pt>
                <c:pt idx="14">
                  <c:v>21.5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'Arts gràfiques'!$A$68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'Arts gràfiques'!$C$64:$Q$64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'Arts gràfiques'!$C$68:$Q$68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'Arts gràfiques'!$A$69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'Arts gràfiques'!$C$64:$Q$64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'Arts gràfiques'!$C$69:$Q$69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0483584"/>
        <c:axId val="160485376"/>
      </c:barChart>
      <c:catAx>
        <c:axId val="1604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6048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853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60483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Transformats del cautxú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'Transformats del cautxú'!$C$22:$Q$22</c:f>
              <c:strCache>
                <c:ptCount val="1"/>
                <c:pt idx="0">
                  <c:v>41,7 41,3 39,9 39,1 37,4 32,0 21,2 15,3 14,2 13,1 13,4 13,1 13,6 13,3 13,9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'Transformats del cautxú'!$C$64:$Q$64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del cautxú'!$C$22:$Q$22</c:f>
              <c:numCache>
                <c:formatCode>#,##0.0</c:formatCode>
                <c:ptCount val="15"/>
                <c:pt idx="0">
                  <c:v>41.7</c:v>
                </c:pt>
                <c:pt idx="1">
                  <c:v>41.3</c:v>
                </c:pt>
                <c:pt idx="2">
                  <c:v>39.9</c:v>
                </c:pt>
                <c:pt idx="3">
                  <c:v>39.1</c:v>
                </c:pt>
                <c:pt idx="4">
                  <c:v>37.400000000000006</c:v>
                </c:pt>
                <c:pt idx="5">
                  <c:v>32</c:v>
                </c:pt>
                <c:pt idx="6">
                  <c:v>21.2</c:v>
                </c:pt>
                <c:pt idx="7">
                  <c:v>15.3</c:v>
                </c:pt>
                <c:pt idx="8">
                  <c:v>14.2</c:v>
                </c:pt>
                <c:pt idx="9">
                  <c:v>13.1</c:v>
                </c:pt>
                <c:pt idx="10">
                  <c:v>13.4</c:v>
                </c:pt>
                <c:pt idx="11">
                  <c:v>13.100000000000001</c:v>
                </c:pt>
                <c:pt idx="12">
                  <c:v>13.600000000000001</c:v>
                </c:pt>
                <c:pt idx="13">
                  <c:v>13.3</c:v>
                </c:pt>
                <c:pt idx="14">
                  <c:v>13.899999999999999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76896"/>
        <c:axId val="179378432"/>
      </c:lineChart>
      <c:catAx>
        <c:axId val="1793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7937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37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7937689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Siderúrgia i foneria fèrrica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'Siderúrgia i foneria fèrric'!$C$22:$Q$22</c:f>
              <c:strCache>
                <c:ptCount val="1"/>
                <c:pt idx="0">
                  <c:v>190,3 195,5 255,9 269,0 275,8 264,1 232,6 226,6 224,8 207,2 204,5 201,6 208,8 205,0 206,6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'Siderúrgia i foneria fèrric'!$C$64:$Q$64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'Siderúrgia i foneria fèrric'!$C$22:$Q$22</c:f>
              <c:numCache>
                <c:formatCode>#,##0.0</c:formatCode>
                <c:ptCount val="15"/>
                <c:pt idx="0">
                  <c:v>190.3</c:v>
                </c:pt>
                <c:pt idx="1">
                  <c:v>195.5</c:v>
                </c:pt>
                <c:pt idx="2">
                  <c:v>255.9</c:v>
                </c:pt>
                <c:pt idx="3">
                  <c:v>269</c:v>
                </c:pt>
                <c:pt idx="4">
                  <c:v>275.8</c:v>
                </c:pt>
                <c:pt idx="5">
                  <c:v>264.10000000000002</c:v>
                </c:pt>
                <c:pt idx="6">
                  <c:v>232.6</c:v>
                </c:pt>
                <c:pt idx="7">
                  <c:v>226.60000000000002</c:v>
                </c:pt>
                <c:pt idx="8">
                  <c:v>224.8</c:v>
                </c:pt>
                <c:pt idx="9">
                  <c:v>207.2</c:v>
                </c:pt>
                <c:pt idx="10">
                  <c:v>204.5</c:v>
                </c:pt>
                <c:pt idx="11">
                  <c:v>201.6</c:v>
                </c:pt>
                <c:pt idx="12">
                  <c:v>208.8</c:v>
                </c:pt>
                <c:pt idx="13">
                  <c:v>205</c:v>
                </c:pt>
                <c:pt idx="14">
                  <c:v>206.6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702656"/>
        <c:axId val="293421056"/>
      </c:lineChart>
      <c:catAx>
        <c:axId val="2917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29342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342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29170265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Transformats del cautxú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'Transformats del cautxú'!$A$65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'Transformats del cautxú'!$C$64:$Q$64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del cautxú'!$C$65:$Q$65</c:f>
              <c:numCache>
                <c:formatCode>#,##0.0</c:formatCode>
                <c:ptCount val="15"/>
                <c:pt idx="0">
                  <c:v>1.1000000000000001</c:v>
                </c:pt>
                <c:pt idx="1">
                  <c:v>1.2000000000000002</c:v>
                </c:pt>
                <c:pt idx="2">
                  <c:v>1.2</c:v>
                </c:pt>
                <c:pt idx="3">
                  <c:v>1.2000000000000002</c:v>
                </c:pt>
                <c:pt idx="4">
                  <c:v>1.1000000000000001</c:v>
                </c:pt>
                <c:pt idx="5">
                  <c:v>0.89999999999999991</c:v>
                </c:pt>
                <c:pt idx="6">
                  <c:v>0.7</c:v>
                </c:pt>
                <c:pt idx="7">
                  <c:v>0.8</c:v>
                </c:pt>
                <c:pt idx="8">
                  <c:v>0.6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0.6</c:v>
                </c:pt>
                <c:pt idx="14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'Transformats del cautxú'!$A$66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'Transformats del cautxú'!$C$64:$Q$64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del cautxú'!$C$66:$Q$66</c:f>
              <c:numCache>
                <c:formatCode>#,##0.0</c:formatCode>
                <c:ptCount val="15"/>
                <c:pt idx="0">
                  <c:v>21.2</c:v>
                </c:pt>
                <c:pt idx="1">
                  <c:v>20.399999999999999</c:v>
                </c:pt>
                <c:pt idx="2">
                  <c:v>19.7</c:v>
                </c:pt>
                <c:pt idx="3">
                  <c:v>18.8</c:v>
                </c:pt>
                <c:pt idx="4">
                  <c:v>17.8</c:v>
                </c:pt>
                <c:pt idx="5">
                  <c:v>16</c:v>
                </c:pt>
                <c:pt idx="6">
                  <c:v>10</c:v>
                </c:pt>
                <c:pt idx="7">
                  <c:v>5.2</c:v>
                </c:pt>
                <c:pt idx="8">
                  <c:v>4.7</c:v>
                </c:pt>
                <c:pt idx="9">
                  <c:v>4.2</c:v>
                </c:pt>
                <c:pt idx="10">
                  <c:v>4.8</c:v>
                </c:pt>
                <c:pt idx="11">
                  <c:v>4.5</c:v>
                </c:pt>
                <c:pt idx="12">
                  <c:v>5</c:v>
                </c:pt>
                <c:pt idx="13">
                  <c:v>4.9000000000000004</c:v>
                </c:pt>
                <c:pt idx="14">
                  <c:v>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'Transformats del cautxú'!$A$67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'Transformats del cautxú'!$C$64:$Q$64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del cautxú'!$C$67:$Q$67</c:f>
              <c:numCache>
                <c:formatCode>#,##0.0</c:formatCode>
                <c:ptCount val="15"/>
                <c:pt idx="0">
                  <c:v>19.399999999999999</c:v>
                </c:pt>
                <c:pt idx="1">
                  <c:v>19.7</c:v>
                </c:pt>
                <c:pt idx="2">
                  <c:v>19</c:v>
                </c:pt>
                <c:pt idx="3">
                  <c:v>19.100000000000001</c:v>
                </c:pt>
                <c:pt idx="4">
                  <c:v>18.5</c:v>
                </c:pt>
                <c:pt idx="5">
                  <c:v>15.1</c:v>
                </c:pt>
                <c:pt idx="6">
                  <c:v>10.5</c:v>
                </c:pt>
                <c:pt idx="7">
                  <c:v>9.3000000000000007</c:v>
                </c:pt>
                <c:pt idx="8">
                  <c:v>8.9</c:v>
                </c:pt>
                <c:pt idx="9">
                  <c:v>8.1999999999999993</c:v>
                </c:pt>
                <c:pt idx="10">
                  <c:v>7.9</c:v>
                </c:pt>
                <c:pt idx="11">
                  <c:v>7.9</c:v>
                </c:pt>
                <c:pt idx="12">
                  <c:v>7.9</c:v>
                </c:pt>
                <c:pt idx="13">
                  <c:v>7.8</c:v>
                </c:pt>
                <c:pt idx="1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'Transformats del cautxú'!$A$68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'Transformats del cautxú'!$C$64:$Q$64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del cautxú'!$C$68:$Q$68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'Transformats del cautxú'!$A$69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'Transformats del cautxú'!$C$64:$Q$64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del cautxú'!$C$69:$Q$69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9416064"/>
        <c:axId val="179421952"/>
      </c:barChart>
      <c:catAx>
        <c:axId val="17941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7942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4219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79416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Transformats plàstics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'Transformats plàstics'!$C$22:$Q$22</c:f>
              <c:strCache>
                <c:ptCount val="1"/>
                <c:pt idx="0">
                  <c:v>156,9 160,5 161,3 162,9 161,5 146,7 120,6 130,6 128,7 124,6 125,8 127,7 130,9 132,7 137,3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'Transformats plàstics'!$C$64:$Q$64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plàstics'!$C$22:$Q$22</c:f>
              <c:numCache>
                <c:formatCode>#,##0.0</c:formatCode>
                <c:ptCount val="15"/>
                <c:pt idx="0">
                  <c:v>156.9</c:v>
                </c:pt>
                <c:pt idx="1">
                  <c:v>160.5</c:v>
                </c:pt>
                <c:pt idx="2">
                  <c:v>161.30000000000001</c:v>
                </c:pt>
                <c:pt idx="3">
                  <c:v>162.89999999999998</c:v>
                </c:pt>
                <c:pt idx="4">
                  <c:v>161.5</c:v>
                </c:pt>
                <c:pt idx="5">
                  <c:v>146.69999999999999</c:v>
                </c:pt>
                <c:pt idx="6">
                  <c:v>120.6</c:v>
                </c:pt>
                <c:pt idx="7">
                  <c:v>130.6</c:v>
                </c:pt>
                <c:pt idx="8">
                  <c:v>128.69999999999999</c:v>
                </c:pt>
                <c:pt idx="9">
                  <c:v>124.6</c:v>
                </c:pt>
                <c:pt idx="10">
                  <c:v>125.8</c:v>
                </c:pt>
                <c:pt idx="11">
                  <c:v>127.7</c:v>
                </c:pt>
                <c:pt idx="12">
                  <c:v>130.9</c:v>
                </c:pt>
                <c:pt idx="13">
                  <c:v>132.69999999999999</c:v>
                </c:pt>
                <c:pt idx="14">
                  <c:v>137.30000000000001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27232"/>
        <c:axId val="180128768"/>
      </c:lineChart>
      <c:catAx>
        <c:axId val="1801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8012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2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8012723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Transformats plàstics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'Transformats plàstics'!$A$65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'Transformats plàstics'!$C$64:$Q$64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plàstics'!$C$65:$Q$65</c:f>
              <c:numCache>
                <c:formatCode>#,##0.0</c:formatCode>
                <c:ptCount val="15"/>
                <c:pt idx="0">
                  <c:v>7.6</c:v>
                </c:pt>
                <c:pt idx="1">
                  <c:v>7.7</c:v>
                </c:pt>
                <c:pt idx="2">
                  <c:v>6.8</c:v>
                </c:pt>
                <c:pt idx="3">
                  <c:v>6.1999999999999993</c:v>
                </c:pt>
                <c:pt idx="4">
                  <c:v>5.4</c:v>
                </c:pt>
                <c:pt idx="5">
                  <c:v>3.9</c:v>
                </c:pt>
                <c:pt idx="6">
                  <c:v>2.6</c:v>
                </c:pt>
                <c:pt idx="7">
                  <c:v>3.0000000000000004</c:v>
                </c:pt>
                <c:pt idx="8">
                  <c:v>2.5</c:v>
                </c:pt>
                <c:pt idx="9">
                  <c:v>2.2999999999999998</c:v>
                </c:pt>
                <c:pt idx="10">
                  <c:v>2.4000000000000004</c:v>
                </c:pt>
                <c:pt idx="11">
                  <c:v>2.2000000000000002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'Transformats plàstics'!$A$66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'Transformats plàstics'!$C$64:$Q$64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plàstics'!$C$66:$Q$66</c:f>
              <c:numCache>
                <c:formatCode>#,##0.0</c:formatCode>
                <c:ptCount val="15"/>
                <c:pt idx="0">
                  <c:v>31.5</c:v>
                </c:pt>
                <c:pt idx="1">
                  <c:v>31.3</c:v>
                </c:pt>
                <c:pt idx="2">
                  <c:v>32</c:v>
                </c:pt>
                <c:pt idx="3">
                  <c:v>32.1</c:v>
                </c:pt>
                <c:pt idx="4">
                  <c:v>29.9</c:v>
                </c:pt>
                <c:pt idx="5">
                  <c:v>28.6</c:v>
                </c:pt>
                <c:pt idx="6">
                  <c:v>23</c:v>
                </c:pt>
                <c:pt idx="7">
                  <c:v>26.2</c:v>
                </c:pt>
                <c:pt idx="8">
                  <c:v>25</c:v>
                </c:pt>
                <c:pt idx="9">
                  <c:v>23.8</c:v>
                </c:pt>
                <c:pt idx="10">
                  <c:v>24.3</c:v>
                </c:pt>
                <c:pt idx="11">
                  <c:v>23.6</c:v>
                </c:pt>
                <c:pt idx="12">
                  <c:v>23.8</c:v>
                </c:pt>
                <c:pt idx="13">
                  <c:v>24.4</c:v>
                </c:pt>
                <c:pt idx="14">
                  <c:v>24.9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'Transformats plàstics'!$A$67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'Transformats plàstics'!$C$64:$Q$64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plàstics'!$C$67:$Q$67</c:f>
              <c:numCache>
                <c:formatCode>#,##0.0</c:formatCode>
                <c:ptCount val="15"/>
                <c:pt idx="0">
                  <c:v>117.8</c:v>
                </c:pt>
                <c:pt idx="1">
                  <c:v>121.5</c:v>
                </c:pt>
                <c:pt idx="2">
                  <c:v>122.5</c:v>
                </c:pt>
                <c:pt idx="3">
                  <c:v>124.6</c:v>
                </c:pt>
                <c:pt idx="4">
                  <c:v>126.2</c:v>
                </c:pt>
                <c:pt idx="5">
                  <c:v>114.2</c:v>
                </c:pt>
                <c:pt idx="6">
                  <c:v>95</c:v>
                </c:pt>
                <c:pt idx="7">
                  <c:v>101.4</c:v>
                </c:pt>
                <c:pt idx="8">
                  <c:v>101.2</c:v>
                </c:pt>
                <c:pt idx="9">
                  <c:v>98.5</c:v>
                </c:pt>
                <c:pt idx="10">
                  <c:v>99.1</c:v>
                </c:pt>
                <c:pt idx="11">
                  <c:v>101.9</c:v>
                </c:pt>
                <c:pt idx="12">
                  <c:v>105</c:v>
                </c:pt>
                <c:pt idx="13">
                  <c:v>106.2</c:v>
                </c:pt>
                <c:pt idx="14">
                  <c:v>110.3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'Transformats plàstics'!$A$68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'Transformats plàstics'!$C$64:$Q$64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plàstics'!$C$68:$Q$68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'Transformats plàstics'!$A$69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'Transformats plàstics'!$C$64:$Q$64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plàstics'!$C$69:$Q$69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0175232"/>
        <c:axId val="180176768"/>
      </c:barChart>
      <c:catAx>
        <c:axId val="1801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8017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767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80175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Indústria diversa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'Indústria diversa'!$C$22:$Q$22</c:f>
              <c:strCache>
                <c:ptCount val="1"/>
                <c:pt idx="0">
                  <c:v>8,4 8,3 8,4 8,4 7,8 6,5 6,1 5,5 5,2 4,9 4,8 4,6 4,8 4,8 4,7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'Indústria diversa'!$C$64:$Q$64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'Indústria diversa'!$C$22:$Q$22</c:f>
              <c:numCache>
                <c:formatCode>#,##0.0</c:formatCode>
                <c:ptCount val="15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8.4</c:v>
                </c:pt>
                <c:pt idx="4">
                  <c:v>7.8</c:v>
                </c:pt>
                <c:pt idx="5">
                  <c:v>6.5</c:v>
                </c:pt>
                <c:pt idx="6">
                  <c:v>6.1</c:v>
                </c:pt>
                <c:pt idx="7">
                  <c:v>5.5</c:v>
                </c:pt>
                <c:pt idx="8">
                  <c:v>5.2</c:v>
                </c:pt>
                <c:pt idx="9">
                  <c:v>4.9000000000000004</c:v>
                </c:pt>
                <c:pt idx="10">
                  <c:v>4.8</c:v>
                </c:pt>
                <c:pt idx="11">
                  <c:v>4.5999999999999996</c:v>
                </c:pt>
                <c:pt idx="12">
                  <c:v>4.8</c:v>
                </c:pt>
                <c:pt idx="13">
                  <c:v>4.8</c:v>
                </c:pt>
                <c:pt idx="14">
                  <c:v>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93920"/>
        <c:axId val="180195712"/>
      </c:lineChart>
      <c:catAx>
        <c:axId val="1801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8019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9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8019392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Indústria diversa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'Indústria diversa'!$A$65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'Indústria diversa'!$C$64:$Q$64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'Indústria diversa'!$C$65:$Q$65</c:f>
              <c:numCache>
                <c:formatCode>#,##0.0</c:formatCode>
                <c:ptCount val="15"/>
                <c:pt idx="0">
                  <c:v>1.2000000000000002</c:v>
                </c:pt>
                <c:pt idx="1">
                  <c:v>1.1000000000000001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0.89999999999999991</c:v>
                </c:pt>
                <c:pt idx="6">
                  <c:v>0.7</c:v>
                </c:pt>
                <c:pt idx="7">
                  <c:v>0.60000000000000009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0.30000000000000004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'Indústria diversa'!$A$66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'Indústria diversa'!$C$64:$Q$64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'Indústria diversa'!$C$66:$Q$66</c:f>
              <c:numCache>
                <c:formatCode>#,##0.0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0.9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0.7</c:v>
                </c:pt>
                <c:pt idx="13">
                  <c:v>0.7</c:v>
                </c:pt>
                <c:pt idx="14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'Indústria diversa'!$A$67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'Indústria diversa'!$C$64:$Q$64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'Indústria diversa'!$C$67:$Q$67</c:f>
              <c:numCache>
                <c:formatCode>#,##0.0</c:formatCode>
                <c:ptCount val="15"/>
                <c:pt idx="0">
                  <c:v>6.4</c:v>
                </c:pt>
                <c:pt idx="1">
                  <c:v>6.4</c:v>
                </c:pt>
                <c:pt idx="2">
                  <c:v>6.4</c:v>
                </c:pt>
                <c:pt idx="3">
                  <c:v>6.5</c:v>
                </c:pt>
                <c:pt idx="4">
                  <c:v>6.3</c:v>
                </c:pt>
                <c:pt idx="5">
                  <c:v>5</c:v>
                </c:pt>
                <c:pt idx="6">
                  <c:v>4.8</c:v>
                </c:pt>
                <c:pt idx="7">
                  <c:v>4.3</c:v>
                </c:pt>
                <c:pt idx="8">
                  <c:v>4.2</c:v>
                </c:pt>
                <c:pt idx="9">
                  <c:v>3.9</c:v>
                </c:pt>
                <c:pt idx="10">
                  <c:v>3.8</c:v>
                </c:pt>
                <c:pt idx="11">
                  <c:v>3.8</c:v>
                </c:pt>
                <c:pt idx="12">
                  <c:v>4</c:v>
                </c:pt>
                <c:pt idx="13">
                  <c:v>4</c:v>
                </c:pt>
                <c:pt idx="14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'Indústria diversa'!$A$68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'Indústria diversa'!$C$64:$Q$64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'Indústria diversa'!$C$68:$Q$68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'Indústria diversa'!$A$69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'Indústria diversa'!$C$64:$Q$64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'Indústria diversa'!$C$69:$Q$69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3321728"/>
        <c:axId val="183323264"/>
      </c:barChart>
      <c:catAx>
        <c:axId val="18332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8332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3232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83321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Siderúrgia i foneria fèrrica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'Siderúrgia i foneria fèrric'!$A$65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'Siderúrgia i foneria fèrric'!$C$64:$Q$64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'Siderúrgia i foneria fèrric'!$C$65:$Q$65</c:f>
              <c:numCache>
                <c:formatCode>#,##0.0</c:formatCode>
                <c:ptCount val="15"/>
                <c:pt idx="0">
                  <c:v>7.2</c:v>
                </c:pt>
                <c:pt idx="1">
                  <c:v>6.4</c:v>
                </c:pt>
                <c:pt idx="2">
                  <c:v>7.9</c:v>
                </c:pt>
                <c:pt idx="3">
                  <c:v>7.6</c:v>
                </c:pt>
                <c:pt idx="4">
                  <c:v>4.5</c:v>
                </c:pt>
                <c:pt idx="5">
                  <c:v>4.1000000000000005</c:v>
                </c:pt>
                <c:pt idx="6">
                  <c:v>3.2</c:v>
                </c:pt>
                <c:pt idx="7">
                  <c:v>1.2000000000000002</c:v>
                </c:pt>
                <c:pt idx="8">
                  <c:v>1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'Siderúrgia i foneria fèrric'!$A$66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'Siderúrgia i foneria fèrric'!$C$64:$Q$64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'Siderúrgia i foneria fèrric'!$C$66:$Q$66</c:f>
              <c:numCache>
                <c:formatCode>#,##0.0</c:formatCode>
                <c:ptCount val="15"/>
                <c:pt idx="0">
                  <c:v>76</c:v>
                </c:pt>
                <c:pt idx="1">
                  <c:v>78.2</c:v>
                </c:pt>
                <c:pt idx="2">
                  <c:v>97.7</c:v>
                </c:pt>
                <c:pt idx="3">
                  <c:v>100.8</c:v>
                </c:pt>
                <c:pt idx="4">
                  <c:v>102.3</c:v>
                </c:pt>
                <c:pt idx="5">
                  <c:v>92.6</c:v>
                </c:pt>
                <c:pt idx="6">
                  <c:v>84.3</c:v>
                </c:pt>
                <c:pt idx="7">
                  <c:v>81.7</c:v>
                </c:pt>
                <c:pt idx="8">
                  <c:v>80.3</c:v>
                </c:pt>
                <c:pt idx="9">
                  <c:v>74.2</c:v>
                </c:pt>
                <c:pt idx="10">
                  <c:v>71.900000000000006</c:v>
                </c:pt>
                <c:pt idx="11">
                  <c:v>72</c:v>
                </c:pt>
                <c:pt idx="12">
                  <c:v>72.900000000000006</c:v>
                </c:pt>
                <c:pt idx="13">
                  <c:v>71.599999999999994</c:v>
                </c:pt>
                <c:pt idx="14">
                  <c:v>73.099999999999994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'Siderúrgia i foneria fèrric'!$A$67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'Siderúrgia i foneria fèrric'!$C$64:$Q$64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'Siderúrgia i foneria fèrric'!$C$67:$Q$67</c:f>
              <c:numCache>
                <c:formatCode>#,##0.0</c:formatCode>
                <c:ptCount val="15"/>
                <c:pt idx="0">
                  <c:v>94.9</c:v>
                </c:pt>
                <c:pt idx="1">
                  <c:v>97.3</c:v>
                </c:pt>
                <c:pt idx="2">
                  <c:v>134.4</c:v>
                </c:pt>
                <c:pt idx="3">
                  <c:v>143.80000000000001</c:v>
                </c:pt>
                <c:pt idx="4">
                  <c:v>144.5</c:v>
                </c:pt>
                <c:pt idx="5">
                  <c:v>143</c:v>
                </c:pt>
                <c:pt idx="6">
                  <c:v>126.3</c:v>
                </c:pt>
                <c:pt idx="7">
                  <c:v>125.4</c:v>
                </c:pt>
                <c:pt idx="8">
                  <c:v>125</c:v>
                </c:pt>
                <c:pt idx="9">
                  <c:v>117.3</c:v>
                </c:pt>
                <c:pt idx="10">
                  <c:v>118.2</c:v>
                </c:pt>
                <c:pt idx="11">
                  <c:v>116</c:v>
                </c:pt>
                <c:pt idx="12">
                  <c:v>120.9</c:v>
                </c:pt>
                <c:pt idx="13">
                  <c:v>119.4</c:v>
                </c:pt>
                <c:pt idx="14">
                  <c:v>118.9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'Siderúrgia i foneria fèrric'!$A$68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'Siderúrgia i foneria fèrric'!$C$64:$Q$64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'Siderúrgia i foneria fèrric'!$C$68:$Q$68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'Siderúrgia i foneria fèrric'!$A$69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'Siderúrgia i foneria fèrric'!$C$64:$Q$64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'Siderúrgia i foneria fèrric'!$C$69:$Q$69</c:f>
              <c:numCache>
                <c:formatCode>#,##0.0</c:formatCode>
                <c:ptCount val="15"/>
                <c:pt idx="0">
                  <c:v>12.2</c:v>
                </c:pt>
                <c:pt idx="1">
                  <c:v>13.6</c:v>
                </c:pt>
                <c:pt idx="2">
                  <c:v>15.9</c:v>
                </c:pt>
                <c:pt idx="3">
                  <c:v>16.8</c:v>
                </c:pt>
                <c:pt idx="4">
                  <c:v>24.5</c:v>
                </c:pt>
                <c:pt idx="5">
                  <c:v>24.4</c:v>
                </c:pt>
                <c:pt idx="6">
                  <c:v>18.8</c:v>
                </c:pt>
                <c:pt idx="7">
                  <c:v>18.3</c:v>
                </c:pt>
                <c:pt idx="8">
                  <c:v>18.5</c:v>
                </c:pt>
                <c:pt idx="9">
                  <c:v>14.7</c:v>
                </c:pt>
                <c:pt idx="10">
                  <c:v>13.3</c:v>
                </c:pt>
                <c:pt idx="11">
                  <c:v>12.4</c:v>
                </c:pt>
                <c:pt idx="12">
                  <c:v>13.8</c:v>
                </c:pt>
                <c:pt idx="13">
                  <c:v>12.8</c:v>
                </c:pt>
                <c:pt idx="14">
                  <c:v>13.4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2466944"/>
        <c:axId val="326243072"/>
      </c:barChart>
      <c:catAx>
        <c:axId val="30246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32624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24307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302466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Metal·lúrgia no fèrrica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'Metal·lúrgia no fèrrica'!$C$22:$Q$22</c:f>
              <c:strCache>
                <c:ptCount val="1"/>
                <c:pt idx="0">
                  <c:v>55,0 59,0 57,8 58,6 57,9 57,9 49,0 53,3 55,0 52,5 51,3 53,1 55,5 59,6 62,7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'Metal·lúrgia no fèrrica'!$C$64:$Q$64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'Metal·lúrgia no fèrrica'!$C$22:$Q$22</c:f>
              <c:numCache>
                <c:formatCode>#,##0.0</c:formatCode>
                <c:ptCount val="15"/>
                <c:pt idx="0">
                  <c:v>55</c:v>
                </c:pt>
                <c:pt idx="1">
                  <c:v>59</c:v>
                </c:pt>
                <c:pt idx="2">
                  <c:v>57.8</c:v>
                </c:pt>
                <c:pt idx="3">
                  <c:v>58.599999999999994</c:v>
                </c:pt>
                <c:pt idx="4">
                  <c:v>57.9</c:v>
                </c:pt>
                <c:pt idx="5">
                  <c:v>57.900000000000006</c:v>
                </c:pt>
                <c:pt idx="6">
                  <c:v>49</c:v>
                </c:pt>
                <c:pt idx="7">
                  <c:v>53.3</c:v>
                </c:pt>
                <c:pt idx="8">
                  <c:v>55</c:v>
                </c:pt>
                <c:pt idx="9">
                  <c:v>52.5</c:v>
                </c:pt>
                <c:pt idx="10">
                  <c:v>51.3</c:v>
                </c:pt>
                <c:pt idx="11">
                  <c:v>53.1</c:v>
                </c:pt>
                <c:pt idx="12">
                  <c:v>55.5</c:v>
                </c:pt>
                <c:pt idx="13">
                  <c:v>59.599999999999994</c:v>
                </c:pt>
                <c:pt idx="14">
                  <c:v>62.7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65056"/>
        <c:axId val="330766592"/>
      </c:lineChart>
      <c:catAx>
        <c:axId val="3307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33076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76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330765056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Metal·lúrgia no fèrrica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'Metal·lúrgia no fèrrica'!$A$65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'Metal·lúrgia no fèrrica'!$C$64:$Q$64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'Metal·lúrgia no fèrrica'!$C$65:$Q$65</c:f>
              <c:numCache>
                <c:formatCode>#,##0.0</c:formatCode>
                <c:ptCount val="15"/>
                <c:pt idx="0">
                  <c:v>3.7</c:v>
                </c:pt>
                <c:pt idx="1">
                  <c:v>3.6000000000000005</c:v>
                </c:pt>
                <c:pt idx="2">
                  <c:v>3.6</c:v>
                </c:pt>
                <c:pt idx="3">
                  <c:v>3.5</c:v>
                </c:pt>
                <c:pt idx="4">
                  <c:v>3</c:v>
                </c:pt>
                <c:pt idx="5">
                  <c:v>2.6</c:v>
                </c:pt>
                <c:pt idx="6">
                  <c:v>1.4</c:v>
                </c:pt>
                <c:pt idx="7">
                  <c:v>1.5</c:v>
                </c:pt>
                <c:pt idx="8">
                  <c:v>1.7</c:v>
                </c:pt>
                <c:pt idx="9">
                  <c:v>1.4000000000000001</c:v>
                </c:pt>
                <c:pt idx="10">
                  <c:v>1.2000000000000002</c:v>
                </c:pt>
                <c:pt idx="11">
                  <c:v>1.6</c:v>
                </c:pt>
                <c:pt idx="12">
                  <c:v>1.5</c:v>
                </c:pt>
                <c:pt idx="13">
                  <c:v>1.6</c:v>
                </c:pt>
                <c:pt idx="14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'Metal·lúrgia no fèrrica'!$A$66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'Metal·lúrgia no fèrrica'!$C$64:$Q$64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'Metal·lúrgia no fèrrica'!$C$66:$Q$66</c:f>
              <c:numCache>
                <c:formatCode>#,##0.0</c:formatCode>
                <c:ptCount val="15"/>
                <c:pt idx="0">
                  <c:v>33.1</c:v>
                </c:pt>
                <c:pt idx="1">
                  <c:v>36.200000000000003</c:v>
                </c:pt>
                <c:pt idx="2">
                  <c:v>35.4</c:v>
                </c:pt>
                <c:pt idx="3">
                  <c:v>35.299999999999997</c:v>
                </c:pt>
                <c:pt idx="4">
                  <c:v>34.4</c:v>
                </c:pt>
                <c:pt idx="5">
                  <c:v>36.5</c:v>
                </c:pt>
                <c:pt idx="6">
                  <c:v>32.1</c:v>
                </c:pt>
                <c:pt idx="7">
                  <c:v>34.6</c:v>
                </c:pt>
                <c:pt idx="8">
                  <c:v>35.799999999999997</c:v>
                </c:pt>
                <c:pt idx="9">
                  <c:v>34.6</c:v>
                </c:pt>
                <c:pt idx="10">
                  <c:v>33.799999999999997</c:v>
                </c:pt>
                <c:pt idx="11">
                  <c:v>34.299999999999997</c:v>
                </c:pt>
                <c:pt idx="12">
                  <c:v>36</c:v>
                </c:pt>
                <c:pt idx="13">
                  <c:v>38.799999999999997</c:v>
                </c:pt>
                <c:pt idx="14">
                  <c:v>41.2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'Metal·lúrgia no fèrrica'!$A$67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'Metal·lúrgia no fèrrica'!$C$64:$Q$64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'Metal·lúrgia no fèrrica'!$C$67:$Q$67</c:f>
              <c:numCache>
                <c:formatCode>#,##0.0</c:formatCode>
                <c:ptCount val="15"/>
                <c:pt idx="0">
                  <c:v>18.2</c:v>
                </c:pt>
                <c:pt idx="1">
                  <c:v>19.2</c:v>
                </c:pt>
                <c:pt idx="2">
                  <c:v>18.8</c:v>
                </c:pt>
                <c:pt idx="3">
                  <c:v>19.8</c:v>
                </c:pt>
                <c:pt idx="4">
                  <c:v>20.5</c:v>
                </c:pt>
                <c:pt idx="5">
                  <c:v>18.8</c:v>
                </c:pt>
                <c:pt idx="6">
                  <c:v>15.5</c:v>
                </c:pt>
                <c:pt idx="7">
                  <c:v>17.2</c:v>
                </c:pt>
                <c:pt idx="8">
                  <c:v>17.5</c:v>
                </c:pt>
                <c:pt idx="9">
                  <c:v>16.5</c:v>
                </c:pt>
                <c:pt idx="10">
                  <c:v>16.2</c:v>
                </c:pt>
                <c:pt idx="11">
                  <c:v>17.100000000000001</c:v>
                </c:pt>
                <c:pt idx="12">
                  <c:v>18</c:v>
                </c:pt>
                <c:pt idx="13">
                  <c:v>19.2</c:v>
                </c:pt>
                <c:pt idx="14">
                  <c:v>19.899999999999999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'Metal·lúrgia no fèrrica'!$A$68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'Metal·lúrgia no fèrrica'!$C$64:$Q$64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'Metal·lúrgia no fèrrica'!$C$68:$Q$68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'Metal·lúrgia no fèrrica'!$A$69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'Metal·lúrgia no fèrrica'!$C$64:$Q$64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'Metal·lúrgia no fèrrica'!$C$69:$Q$69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3660416"/>
        <c:axId val="363661952"/>
      </c:barChart>
      <c:catAx>
        <c:axId val="3636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36366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66195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36366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Transformats metàl·lics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'Transformats metàl·lics'!$C$22:$Q$22</c:f>
              <c:strCache>
                <c:ptCount val="1"/>
                <c:pt idx="0">
                  <c:v>406,4 413,2 413,6 400,5 391,6 374,8 301,7 318,8 311,5 302,3 298,4 294,2 301,6 298,4 308,2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'Transformats metàl·lics'!$C$64:$Q$64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metàl·lics'!$C$22:$Q$22</c:f>
              <c:numCache>
                <c:formatCode>#,##0.0</c:formatCode>
                <c:ptCount val="15"/>
                <c:pt idx="0">
                  <c:v>406.4</c:v>
                </c:pt>
                <c:pt idx="1">
                  <c:v>413.20000000000005</c:v>
                </c:pt>
                <c:pt idx="2">
                  <c:v>413.6</c:v>
                </c:pt>
                <c:pt idx="3">
                  <c:v>400.5</c:v>
                </c:pt>
                <c:pt idx="4">
                  <c:v>391.6</c:v>
                </c:pt>
                <c:pt idx="5">
                  <c:v>374.8</c:v>
                </c:pt>
                <c:pt idx="6">
                  <c:v>301.7</c:v>
                </c:pt>
                <c:pt idx="7">
                  <c:v>318.79999999999995</c:v>
                </c:pt>
                <c:pt idx="8">
                  <c:v>311.5</c:v>
                </c:pt>
                <c:pt idx="9">
                  <c:v>302.3</c:v>
                </c:pt>
                <c:pt idx="10">
                  <c:v>298.40000000000003</c:v>
                </c:pt>
                <c:pt idx="11">
                  <c:v>294.2</c:v>
                </c:pt>
                <c:pt idx="12">
                  <c:v>301.60000000000002</c:v>
                </c:pt>
                <c:pt idx="13">
                  <c:v>298.40000000000003</c:v>
                </c:pt>
                <c:pt idx="14">
                  <c:v>308.2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36032"/>
        <c:axId val="152237568"/>
      </c:lineChart>
      <c:catAx>
        <c:axId val="1522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22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237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223603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 b="1" i="0" baseline="0"/>
              <a:t>Evolució del pes de les diferents fonts d'energia en el consum d'energia final - Transformats metàl·lics (%)</a:t>
            </a:r>
            <a:endParaRPr lang="es-ES" sz="1000"/>
          </a:p>
        </c:rich>
      </c:tx>
      <c:layout>
        <c:manualLayout>
          <c:xMode val="edge"/>
          <c:yMode val="edge"/>
          <c:x val="0.15605348430841581"/>
          <c:y val="2.4767801857585141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'Transformats metàl·lics'!$A$65</c:f>
              <c:strCache>
                <c:ptCount val="1"/>
                <c:pt idx="0">
                  <c:v>Productes petrolífers</c:v>
                </c:pt>
              </c:strCache>
            </c:strRef>
          </c:tx>
          <c:invertIfNegative val="0"/>
          <c:cat>
            <c:numRef>
              <c:f>'Transformats metàl·lics'!$C$64:$Q$64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metàl·lics'!$C$65:$Q$65</c:f>
              <c:numCache>
                <c:formatCode>#,##0.0</c:formatCode>
                <c:ptCount val="15"/>
                <c:pt idx="0">
                  <c:v>27.700000000000003</c:v>
                </c:pt>
                <c:pt idx="1">
                  <c:v>29.8</c:v>
                </c:pt>
                <c:pt idx="2">
                  <c:v>31.299999999999997</c:v>
                </c:pt>
                <c:pt idx="3">
                  <c:v>27.599999999999998</c:v>
                </c:pt>
                <c:pt idx="4">
                  <c:v>26.7</c:v>
                </c:pt>
                <c:pt idx="5">
                  <c:v>24.900000000000002</c:v>
                </c:pt>
                <c:pt idx="6">
                  <c:v>20.3</c:v>
                </c:pt>
                <c:pt idx="7">
                  <c:v>20.3</c:v>
                </c:pt>
                <c:pt idx="8">
                  <c:v>17.700000000000003</c:v>
                </c:pt>
                <c:pt idx="9">
                  <c:v>16.899999999999999</c:v>
                </c:pt>
                <c:pt idx="10">
                  <c:v>15.7</c:v>
                </c:pt>
                <c:pt idx="11">
                  <c:v>13.7</c:v>
                </c:pt>
                <c:pt idx="12">
                  <c:v>14</c:v>
                </c:pt>
                <c:pt idx="13">
                  <c:v>13.4</c:v>
                </c:pt>
                <c:pt idx="14">
                  <c:v>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BA-4826-ADD8-B88D7DF0B92F}"/>
            </c:ext>
          </c:extLst>
        </c:ser>
        <c:ser>
          <c:idx val="1"/>
          <c:order val="1"/>
          <c:tx>
            <c:strRef>
              <c:f>'Transformats metàl·lics'!$A$66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cat>
            <c:numRef>
              <c:f>'Transformats metàl·lics'!$C$64:$Q$64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metàl·lics'!$C$66:$Q$66</c:f>
              <c:numCache>
                <c:formatCode>#,##0.0</c:formatCode>
                <c:ptCount val="15"/>
                <c:pt idx="0">
                  <c:v>139.5</c:v>
                </c:pt>
                <c:pt idx="1">
                  <c:v>138.4</c:v>
                </c:pt>
                <c:pt idx="2">
                  <c:v>139.19999999999999</c:v>
                </c:pt>
                <c:pt idx="3">
                  <c:v>129.19999999999999</c:v>
                </c:pt>
                <c:pt idx="4">
                  <c:v>124</c:v>
                </c:pt>
                <c:pt idx="5">
                  <c:v>121</c:v>
                </c:pt>
                <c:pt idx="6">
                  <c:v>95.6</c:v>
                </c:pt>
                <c:pt idx="7">
                  <c:v>106.6</c:v>
                </c:pt>
                <c:pt idx="8">
                  <c:v>99</c:v>
                </c:pt>
                <c:pt idx="9">
                  <c:v>99.4</c:v>
                </c:pt>
                <c:pt idx="10">
                  <c:v>99.1</c:v>
                </c:pt>
                <c:pt idx="11">
                  <c:v>95.6</c:v>
                </c:pt>
                <c:pt idx="12">
                  <c:v>97.9</c:v>
                </c:pt>
                <c:pt idx="13">
                  <c:v>96</c:v>
                </c:pt>
                <c:pt idx="14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BA-4826-ADD8-B88D7DF0B92F}"/>
            </c:ext>
          </c:extLst>
        </c:ser>
        <c:ser>
          <c:idx val="2"/>
          <c:order val="2"/>
          <c:tx>
            <c:strRef>
              <c:f>'Transformats metàl·lics'!$A$67</c:f>
              <c:strCache>
                <c:ptCount val="1"/>
                <c:pt idx="0">
                  <c:v>Energia elèctrica</c:v>
                </c:pt>
              </c:strCache>
            </c:strRef>
          </c:tx>
          <c:invertIfNegative val="0"/>
          <c:cat>
            <c:numRef>
              <c:f>'Transformats metàl·lics'!$C$64:$Q$64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metàl·lics'!$C$67:$Q$67</c:f>
              <c:numCache>
                <c:formatCode>#,##0.0</c:formatCode>
                <c:ptCount val="15"/>
                <c:pt idx="0">
                  <c:v>239.2</c:v>
                </c:pt>
                <c:pt idx="1">
                  <c:v>244.9</c:v>
                </c:pt>
                <c:pt idx="2">
                  <c:v>243</c:v>
                </c:pt>
                <c:pt idx="3">
                  <c:v>243.6</c:v>
                </c:pt>
                <c:pt idx="4">
                  <c:v>240.8</c:v>
                </c:pt>
                <c:pt idx="5">
                  <c:v>228.7</c:v>
                </c:pt>
                <c:pt idx="6">
                  <c:v>185.6</c:v>
                </c:pt>
                <c:pt idx="7">
                  <c:v>191.7</c:v>
                </c:pt>
                <c:pt idx="8">
                  <c:v>194.7</c:v>
                </c:pt>
                <c:pt idx="9">
                  <c:v>185.8</c:v>
                </c:pt>
                <c:pt idx="10">
                  <c:v>183.3</c:v>
                </c:pt>
                <c:pt idx="11">
                  <c:v>184.5</c:v>
                </c:pt>
                <c:pt idx="12">
                  <c:v>188.6</c:v>
                </c:pt>
                <c:pt idx="13">
                  <c:v>188.2</c:v>
                </c:pt>
                <c:pt idx="14">
                  <c:v>192.6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BA-4826-ADD8-B88D7DF0B92F}"/>
            </c:ext>
          </c:extLst>
        </c:ser>
        <c:ser>
          <c:idx val="3"/>
          <c:order val="3"/>
          <c:tx>
            <c:strRef>
              <c:f>'Transformats metàl·lics'!$A$68</c:f>
              <c:strCache>
                <c:ptCount val="1"/>
                <c:pt idx="0">
                  <c:v>Energies renovables</c:v>
                </c:pt>
              </c:strCache>
            </c:strRef>
          </c:tx>
          <c:invertIfNegative val="0"/>
          <c:cat>
            <c:numRef>
              <c:f>'Transformats metàl·lics'!$C$64:$Q$64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metàl·lics'!$C$68:$Q$68</c:f>
              <c:numCache>
                <c:formatCode>#,##0.0</c:formatCode>
                <c:ptCount val="15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</c:v>
                </c:pt>
                <c:pt idx="9">
                  <c:v>0.2</c:v>
                </c:pt>
                <c:pt idx="10">
                  <c:v>0.30000000000000004</c:v>
                </c:pt>
                <c:pt idx="11">
                  <c:v>0.4</c:v>
                </c:pt>
                <c:pt idx="12">
                  <c:v>1.1000000000000001</c:v>
                </c:pt>
                <c:pt idx="13">
                  <c:v>0.8</c:v>
                </c:pt>
                <c:pt idx="14">
                  <c:v>0.89999999999999991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BA-4826-ADD8-B88D7DF0B92F}"/>
            </c:ext>
          </c:extLst>
        </c:ser>
        <c:ser>
          <c:idx val="4"/>
          <c:order val="4"/>
          <c:tx>
            <c:strRef>
              <c:f>'Transformats metàl·lics'!$A$69</c:f>
              <c:strCache>
                <c:ptCount val="1"/>
                <c:pt idx="0">
                  <c:v>Altres</c:v>
                </c:pt>
              </c:strCache>
            </c:strRef>
          </c:tx>
          <c:invertIfNegative val="0"/>
          <c:cat>
            <c:numRef>
              <c:f>'Transformats metàl·lics'!$C$64:$Q$64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'Transformats metàl·lics'!$C$69:$Q$69</c:f>
              <c:numCache>
                <c:formatCode>#,##0.0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7BA-4826-ADD8-B88D7DF0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159936"/>
        <c:axId val="153161728"/>
      </c:barChart>
      <c:catAx>
        <c:axId val="1531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16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1617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a-ES"/>
          </a:p>
        </c:txPr>
        <c:crossAx val="153159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ES" sz="1000"/>
              <a:t>Evolució del consum d'energia final -</a:t>
            </a:r>
            <a:r>
              <a:rPr lang="es-ES" sz="1000" baseline="0"/>
              <a:t> Ciment artificial </a:t>
            </a:r>
            <a:r>
              <a:rPr lang="es-ES" sz="1000"/>
              <a:t>(ktep)</a:t>
            </a:r>
          </a:p>
        </c:rich>
      </c:tx>
      <c:layout>
        <c:manualLayout>
          <c:xMode val="edge"/>
          <c:yMode val="edge"/>
          <c:x val="0.25543523450809685"/>
          <c:y val="3.39507196141963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42831855320411"/>
          <c:y val="0.12963002034511337"/>
          <c:w val="0.8814574340998077"/>
          <c:h val="0.68210082133976335"/>
        </c:manualLayout>
      </c:layout>
      <c:lineChart>
        <c:grouping val="standard"/>
        <c:varyColors val="0"/>
        <c:ser>
          <c:idx val="0"/>
          <c:order val="0"/>
          <c:tx>
            <c:strRef>
              <c:f>'Ciment artificial'!$C$22:$Q$22</c:f>
              <c:strCache>
                <c:ptCount val="1"/>
                <c:pt idx="0">
                  <c:v>739,7 751,5 764,3 750,5 729,6 622,4 479,1 491,3 411,1 397,6 261,1 360,2 350,1 384,1 413,5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'Ciment artificial'!$C$64:$Q$64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'Ciment artificial'!$C$22:$Q$22</c:f>
              <c:numCache>
                <c:formatCode>#,##0.0</c:formatCode>
                <c:ptCount val="15"/>
                <c:pt idx="0">
                  <c:v>739.69999999999993</c:v>
                </c:pt>
                <c:pt idx="1">
                  <c:v>751.50000000000011</c:v>
                </c:pt>
                <c:pt idx="2">
                  <c:v>764.3</c:v>
                </c:pt>
                <c:pt idx="3">
                  <c:v>750.49999999999989</c:v>
                </c:pt>
                <c:pt idx="4">
                  <c:v>729.59999999999991</c:v>
                </c:pt>
                <c:pt idx="5">
                  <c:v>622.40000000000009</c:v>
                </c:pt>
                <c:pt idx="6">
                  <c:v>479.1</c:v>
                </c:pt>
                <c:pt idx="7">
                  <c:v>491.29999999999995</c:v>
                </c:pt>
                <c:pt idx="8">
                  <c:v>411.1</c:v>
                </c:pt>
                <c:pt idx="9">
                  <c:v>397.59999999999997</c:v>
                </c:pt>
                <c:pt idx="10">
                  <c:v>261.10000000000002</c:v>
                </c:pt>
                <c:pt idx="11">
                  <c:v>360.2</c:v>
                </c:pt>
                <c:pt idx="12">
                  <c:v>350.09999999999997</c:v>
                </c:pt>
                <c:pt idx="13">
                  <c:v>384.1</c:v>
                </c:pt>
                <c:pt idx="14">
                  <c:v>413.5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B-4E6C-81DE-FF9F7B6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74784"/>
        <c:axId val="153176320"/>
      </c:lineChart>
      <c:catAx>
        <c:axId val="1531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a-ES"/>
          </a:p>
        </c:txPr>
        <c:crossAx val="15317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17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53174784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4" r="0.750000000000004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38</xdr:row>
      <xdr:rowOff>7620</xdr:rowOff>
    </xdr:from>
    <xdr:to>
      <xdr:col>7</xdr:col>
      <xdr:colOff>289560</xdr:colOff>
      <xdr:row>61</xdr:row>
      <xdr:rowOff>26670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38</xdr:row>
      <xdr:rowOff>0</xdr:rowOff>
    </xdr:from>
    <xdr:to>
      <xdr:col>17</xdr:col>
      <xdr:colOff>7620</xdr:colOff>
      <xdr:row>61</xdr:row>
      <xdr:rowOff>9525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1744980</xdr:colOff>
      <xdr:row>1</xdr:row>
      <xdr:rowOff>106680</xdr:rowOff>
    </xdr:to>
    <xdr:pic>
      <xdr:nvPicPr>
        <xdr:cNvPr id="4" name="3 Imagen" descr="icaen_h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C69" sqref="C69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22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7">
        <v>2003</v>
      </c>
      <c r="D6" s="17">
        <v>2004</v>
      </c>
      <c r="E6" s="17">
        <v>2005</v>
      </c>
      <c r="F6" s="17">
        <v>2006</v>
      </c>
      <c r="G6" s="17">
        <v>2007</v>
      </c>
      <c r="H6" s="17">
        <v>2008</v>
      </c>
      <c r="I6" s="17">
        <v>2009</v>
      </c>
      <c r="J6" s="17">
        <v>2010</v>
      </c>
      <c r="K6" s="17">
        <v>2011</v>
      </c>
      <c r="L6" s="17">
        <v>2012</v>
      </c>
      <c r="M6" s="17">
        <v>2013</v>
      </c>
      <c r="N6" s="17">
        <v>2014</v>
      </c>
      <c r="O6" s="17">
        <v>2015</v>
      </c>
      <c r="P6" s="17">
        <v>2016</v>
      </c>
      <c r="Q6" s="17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33.5</v>
      </c>
      <c r="D8" s="7">
        <f t="shared" ref="D8:Q8" si="0">SUM(D9:D13)</f>
        <v>34.4</v>
      </c>
      <c r="E8" s="7">
        <f t="shared" si="0"/>
        <v>33.799999999999997</v>
      </c>
      <c r="F8" s="7">
        <f t="shared" si="0"/>
        <v>36.4</v>
      </c>
      <c r="G8" s="7">
        <f t="shared" si="0"/>
        <v>34.5</v>
      </c>
      <c r="H8" s="7">
        <f t="shared" si="0"/>
        <v>30.4</v>
      </c>
      <c r="I8" s="7">
        <f t="shared" si="0"/>
        <v>24.3</v>
      </c>
      <c r="J8" s="7">
        <f t="shared" si="0"/>
        <v>24.5</v>
      </c>
      <c r="K8" s="7">
        <f t="shared" si="0"/>
        <v>22.3</v>
      </c>
      <c r="L8" s="7">
        <f t="shared" si="0"/>
        <v>18.3</v>
      </c>
      <c r="M8" s="7">
        <f t="shared" si="0"/>
        <v>16.100000000000001</v>
      </c>
      <c r="N8" s="7">
        <f t="shared" si="0"/>
        <v>16.399999999999999</v>
      </c>
      <c r="O8" s="7">
        <f t="shared" si="0"/>
        <v>16.399999999999999</v>
      </c>
      <c r="P8" s="7">
        <f t="shared" si="0"/>
        <v>21.3</v>
      </c>
      <c r="Q8" s="7">
        <f t="shared" si="0"/>
        <v>25.2</v>
      </c>
    </row>
    <row r="9" spans="1:17" x14ac:dyDescent="0.3">
      <c r="A9" s="8"/>
      <c r="B9" s="8" t="s">
        <v>3</v>
      </c>
      <c r="C9" s="9">
        <v>0.1</v>
      </c>
      <c r="D9" s="9">
        <v>0.3</v>
      </c>
      <c r="E9" s="9">
        <v>0.3</v>
      </c>
      <c r="F9" s="9">
        <v>0.4</v>
      </c>
      <c r="G9" s="9">
        <v>0.5</v>
      </c>
      <c r="H9" s="9">
        <v>0.4</v>
      </c>
      <c r="I9" s="9">
        <v>0.1</v>
      </c>
      <c r="J9" s="9">
        <v>0.1</v>
      </c>
      <c r="K9" s="9">
        <v>0.1</v>
      </c>
      <c r="L9" s="9">
        <v>0.1</v>
      </c>
      <c r="M9" s="9">
        <v>0.1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30.7</v>
      </c>
      <c r="D11" s="9">
        <v>34.1</v>
      </c>
      <c r="E11" s="9">
        <v>33.5</v>
      </c>
      <c r="F11" s="9">
        <v>36</v>
      </c>
      <c r="G11" s="9">
        <v>34</v>
      </c>
      <c r="H11" s="9">
        <v>30</v>
      </c>
      <c r="I11" s="9">
        <v>24.2</v>
      </c>
      <c r="J11" s="9">
        <v>24.4</v>
      </c>
      <c r="K11" s="9">
        <v>22.2</v>
      </c>
      <c r="L11" s="9">
        <v>18.2</v>
      </c>
      <c r="M11" s="9">
        <v>16</v>
      </c>
      <c r="N11" s="9">
        <v>16.399999999999999</v>
      </c>
      <c r="O11" s="9">
        <v>16.399999999999999</v>
      </c>
      <c r="P11" s="9">
        <v>21.3</v>
      </c>
      <c r="Q11" s="9">
        <v>25.2</v>
      </c>
    </row>
    <row r="12" spans="1:17" x14ac:dyDescent="0.3">
      <c r="A12" s="8"/>
      <c r="B12" s="8" t="s">
        <v>6</v>
      </c>
      <c r="C12" s="9">
        <v>2.7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9.1999999999999993</v>
      </c>
      <c r="D14" s="7">
        <v>12.9</v>
      </c>
      <c r="E14" s="7">
        <v>10.8</v>
      </c>
      <c r="F14" s="7">
        <v>9.1999999999999993</v>
      </c>
      <c r="G14" s="7">
        <v>9.8000000000000007</v>
      </c>
      <c r="H14" s="7">
        <v>9.4</v>
      </c>
      <c r="I14" s="7">
        <v>6.7</v>
      </c>
      <c r="J14" s="7">
        <v>7.4</v>
      </c>
      <c r="K14" s="7">
        <v>11.2</v>
      </c>
      <c r="L14" s="7">
        <v>13</v>
      </c>
      <c r="M14" s="7">
        <v>13.1</v>
      </c>
      <c r="N14" s="7">
        <v>12.5</v>
      </c>
      <c r="O14" s="7">
        <v>13.2</v>
      </c>
      <c r="P14" s="7">
        <v>14.7</v>
      </c>
      <c r="Q14" s="7">
        <v>15</v>
      </c>
    </row>
    <row r="15" spans="1:17" x14ac:dyDescent="0.3">
      <c r="A15" s="6" t="s">
        <v>9</v>
      </c>
      <c r="B15" s="6"/>
      <c r="C15" s="7">
        <v>25.2</v>
      </c>
      <c r="D15" s="7">
        <v>26.3</v>
      </c>
      <c r="E15" s="7">
        <v>25.4</v>
      </c>
      <c r="F15" s="7">
        <v>24.9</v>
      </c>
      <c r="G15" s="7">
        <v>24.6</v>
      </c>
      <c r="H15" s="7">
        <v>23</v>
      </c>
      <c r="I15" s="7">
        <v>18.399999999999999</v>
      </c>
      <c r="J15" s="7">
        <v>16.8</v>
      </c>
      <c r="K15" s="7">
        <v>18.7</v>
      </c>
      <c r="L15" s="7">
        <v>17.899999999999999</v>
      </c>
      <c r="M15" s="7">
        <v>18</v>
      </c>
      <c r="N15" s="7">
        <v>17.600000000000001</v>
      </c>
      <c r="O15" s="7">
        <v>18.3</v>
      </c>
      <c r="P15" s="7">
        <v>17.8</v>
      </c>
      <c r="Q15" s="7">
        <v>25.8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67.900000000000006</v>
      </c>
      <c r="D22" s="11">
        <f t="shared" ref="D22:Q22" si="2">D7+D8+D14+D15+D16+D17</f>
        <v>73.599999999999994</v>
      </c>
      <c r="E22" s="11">
        <f t="shared" si="2"/>
        <v>70</v>
      </c>
      <c r="F22" s="11">
        <f t="shared" si="2"/>
        <v>70.5</v>
      </c>
      <c r="G22" s="11">
        <f t="shared" si="2"/>
        <v>68.900000000000006</v>
      </c>
      <c r="H22" s="11">
        <f t="shared" si="2"/>
        <v>62.8</v>
      </c>
      <c r="I22" s="11">
        <f t="shared" si="2"/>
        <v>49.4</v>
      </c>
      <c r="J22" s="11">
        <f t="shared" si="2"/>
        <v>48.7</v>
      </c>
      <c r="K22" s="11">
        <f t="shared" si="2"/>
        <v>52.2</v>
      </c>
      <c r="L22" s="11">
        <f t="shared" si="2"/>
        <v>49.2</v>
      </c>
      <c r="M22" s="11">
        <f t="shared" si="2"/>
        <v>47.2</v>
      </c>
      <c r="N22" s="11">
        <f t="shared" si="2"/>
        <v>46.5</v>
      </c>
      <c r="O22" s="11">
        <f t="shared" si="2"/>
        <v>47.9</v>
      </c>
      <c r="P22" s="11">
        <f t="shared" si="2"/>
        <v>53.8</v>
      </c>
      <c r="Q22" s="11">
        <f t="shared" si="2"/>
        <v>66</v>
      </c>
    </row>
    <row r="23" spans="1:17" ht="15" thickBot="1" x14ac:dyDescent="0.35">
      <c r="A23" s="10" t="s">
        <v>17</v>
      </c>
      <c r="B23" s="10"/>
      <c r="C23" s="11">
        <f>C7+C8+C14+C16+C17</f>
        <v>42.7</v>
      </c>
      <c r="D23" s="11">
        <f t="shared" ref="D23:Q23" si="3">D7+D8+D14+D16+D17</f>
        <v>47.3</v>
      </c>
      <c r="E23" s="11">
        <f t="shared" si="3"/>
        <v>44.599999999999994</v>
      </c>
      <c r="F23" s="11">
        <f t="shared" si="3"/>
        <v>45.599999999999994</v>
      </c>
      <c r="G23" s="11">
        <f t="shared" si="3"/>
        <v>44.3</v>
      </c>
      <c r="H23" s="11">
        <f t="shared" si="3"/>
        <v>39.799999999999997</v>
      </c>
      <c r="I23" s="11">
        <f t="shared" si="3"/>
        <v>31</v>
      </c>
      <c r="J23" s="11">
        <f t="shared" si="3"/>
        <v>31.9</v>
      </c>
      <c r="K23" s="11">
        <f t="shared" si="3"/>
        <v>33.5</v>
      </c>
      <c r="L23" s="11">
        <f t="shared" si="3"/>
        <v>31.3</v>
      </c>
      <c r="M23" s="11">
        <f t="shared" si="3"/>
        <v>29.200000000000003</v>
      </c>
      <c r="N23" s="11">
        <f t="shared" si="3"/>
        <v>28.9</v>
      </c>
      <c r="O23" s="11">
        <f t="shared" si="3"/>
        <v>29.599999999999998</v>
      </c>
      <c r="P23" s="11">
        <f t="shared" si="3"/>
        <v>36</v>
      </c>
      <c r="Q23" s="11">
        <f t="shared" si="3"/>
        <v>40.200000000000003</v>
      </c>
    </row>
    <row r="24" spans="1:17" ht="15" thickBot="1" x14ac:dyDescent="0.35">
      <c r="A24" s="10" t="s">
        <v>18</v>
      </c>
      <c r="B24" s="10"/>
      <c r="C24" s="11">
        <f>C15</f>
        <v>25.2</v>
      </c>
      <c r="D24" s="11">
        <f t="shared" ref="D24:Q24" si="4">D15</f>
        <v>26.3</v>
      </c>
      <c r="E24" s="11">
        <f t="shared" si="4"/>
        <v>25.4</v>
      </c>
      <c r="F24" s="11">
        <f t="shared" si="4"/>
        <v>24.9</v>
      </c>
      <c r="G24" s="11">
        <f t="shared" si="4"/>
        <v>24.6</v>
      </c>
      <c r="H24" s="11">
        <f t="shared" si="4"/>
        <v>23</v>
      </c>
      <c r="I24" s="11">
        <f t="shared" si="4"/>
        <v>18.399999999999999</v>
      </c>
      <c r="J24" s="11">
        <f t="shared" si="4"/>
        <v>16.8</v>
      </c>
      <c r="K24" s="11">
        <f t="shared" si="4"/>
        <v>18.7</v>
      </c>
      <c r="L24" s="11">
        <f t="shared" si="4"/>
        <v>17.899999999999999</v>
      </c>
      <c r="M24" s="11">
        <f t="shared" si="4"/>
        <v>18</v>
      </c>
      <c r="N24" s="11">
        <f t="shared" si="4"/>
        <v>17.600000000000001</v>
      </c>
      <c r="O24" s="11">
        <f t="shared" si="4"/>
        <v>18.3</v>
      </c>
      <c r="P24" s="11">
        <f t="shared" si="4"/>
        <v>17.8</v>
      </c>
      <c r="Q24" s="11">
        <f t="shared" si="4"/>
        <v>25.8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18">
        <v>2003</v>
      </c>
      <c r="D28" s="18">
        <v>2004</v>
      </c>
      <c r="E28" s="18">
        <v>2005</v>
      </c>
      <c r="F28" s="18">
        <v>2006</v>
      </c>
      <c r="G28" s="18">
        <v>2007</v>
      </c>
      <c r="H28" s="18">
        <v>2008</v>
      </c>
      <c r="I28" s="18">
        <v>2009</v>
      </c>
      <c r="J28" s="18">
        <v>2010</v>
      </c>
      <c r="K28" s="18">
        <v>2011</v>
      </c>
      <c r="L28" s="18">
        <v>2012</v>
      </c>
      <c r="M28" s="18">
        <v>2013</v>
      </c>
      <c r="N28" s="18">
        <v>2014</v>
      </c>
      <c r="O28" s="18">
        <v>2015</v>
      </c>
      <c r="P28" s="18">
        <v>2016</v>
      </c>
      <c r="Q28" s="18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0.4933726067746686</v>
      </c>
      <c r="D30" s="12">
        <f t="shared" ref="D30:Q30" si="6">D8/D22</f>
        <v>0.46739130434782611</v>
      </c>
      <c r="E30" s="12">
        <f t="shared" si="6"/>
        <v>0.48285714285714282</v>
      </c>
      <c r="F30" s="12">
        <f t="shared" si="6"/>
        <v>0.51631205673758862</v>
      </c>
      <c r="G30" s="12">
        <f t="shared" si="6"/>
        <v>0.50072568940493467</v>
      </c>
      <c r="H30" s="12">
        <f t="shared" si="6"/>
        <v>0.48407643312101911</v>
      </c>
      <c r="I30" s="12">
        <f t="shared" si="6"/>
        <v>0.4919028340080972</v>
      </c>
      <c r="J30" s="12">
        <f t="shared" si="6"/>
        <v>0.50308008213552358</v>
      </c>
      <c r="K30" s="12">
        <f t="shared" si="6"/>
        <v>0.42720306513409961</v>
      </c>
      <c r="L30" s="12">
        <f t="shared" si="6"/>
        <v>0.37195121951219512</v>
      </c>
      <c r="M30" s="12">
        <f t="shared" si="6"/>
        <v>0.34110169491525427</v>
      </c>
      <c r="N30" s="12">
        <f t="shared" si="6"/>
        <v>0.35268817204301073</v>
      </c>
      <c r="O30" s="12">
        <f t="shared" si="6"/>
        <v>0.34237995824634654</v>
      </c>
      <c r="P30" s="12">
        <f t="shared" si="6"/>
        <v>0.39591078066914503</v>
      </c>
      <c r="Q30" s="12">
        <f t="shared" si="6"/>
        <v>0.38181818181818183</v>
      </c>
    </row>
    <row r="31" spans="1:17" x14ac:dyDescent="0.3">
      <c r="A31" s="12" t="s">
        <v>8</v>
      </c>
      <c r="B31" s="12"/>
      <c r="C31" s="12">
        <f>C14/C22</f>
        <v>0.13549337260677466</v>
      </c>
      <c r="D31" s="12">
        <f t="shared" ref="D31:Q31" si="7">D14/D22</f>
        <v>0.17527173913043481</v>
      </c>
      <c r="E31" s="12">
        <f t="shared" si="7"/>
        <v>0.1542857142857143</v>
      </c>
      <c r="F31" s="12">
        <f t="shared" si="7"/>
        <v>0.13049645390070921</v>
      </c>
      <c r="G31" s="12">
        <f t="shared" si="7"/>
        <v>0.14223512336719885</v>
      </c>
      <c r="H31" s="12">
        <f t="shared" si="7"/>
        <v>0.1496815286624204</v>
      </c>
      <c r="I31" s="12">
        <f t="shared" si="7"/>
        <v>0.13562753036437247</v>
      </c>
      <c r="J31" s="12">
        <f t="shared" si="7"/>
        <v>0.15195071868583163</v>
      </c>
      <c r="K31" s="12">
        <f t="shared" si="7"/>
        <v>0.21455938697318006</v>
      </c>
      <c r="L31" s="12">
        <f t="shared" si="7"/>
        <v>0.26422764227642276</v>
      </c>
      <c r="M31" s="12">
        <f t="shared" si="7"/>
        <v>0.27754237288135591</v>
      </c>
      <c r="N31" s="12">
        <f t="shared" si="7"/>
        <v>0.26881720430107525</v>
      </c>
      <c r="O31" s="12">
        <f t="shared" si="7"/>
        <v>0.27557411273486432</v>
      </c>
      <c r="P31" s="12">
        <f t="shared" si="7"/>
        <v>0.27323420074349442</v>
      </c>
      <c r="Q31" s="12">
        <f t="shared" si="7"/>
        <v>0.22727272727272727</v>
      </c>
    </row>
    <row r="32" spans="1:17" x14ac:dyDescent="0.3">
      <c r="A32" s="12" t="s">
        <v>9</v>
      </c>
      <c r="B32" s="12"/>
      <c r="C32" s="12">
        <f>C15/C22</f>
        <v>0.37113402061855666</v>
      </c>
      <c r="D32" s="12">
        <f t="shared" ref="D32:Q32" si="8">D15/D22</f>
        <v>0.35733695652173919</v>
      </c>
      <c r="E32" s="12">
        <f t="shared" si="8"/>
        <v>0.36285714285714282</v>
      </c>
      <c r="F32" s="12">
        <f t="shared" si="8"/>
        <v>0.35319148936170208</v>
      </c>
      <c r="G32" s="12">
        <f t="shared" si="8"/>
        <v>0.35703918722786648</v>
      </c>
      <c r="H32" s="12">
        <f t="shared" si="8"/>
        <v>0.36624203821656054</v>
      </c>
      <c r="I32" s="12">
        <f t="shared" si="8"/>
        <v>0.37246963562753033</v>
      </c>
      <c r="J32" s="12">
        <f t="shared" si="8"/>
        <v>0.34496919917864477</v>
      </c>
      <c r="K32" s="12">
        <f t="shared" si="8"/>
        <v>0.35823754789272028</v>
      </c>
      <c r="L32" s="12">
        <f t="shared" si="8"/>
        <v>0.36382113821138207</v>
      </c>
      <c r="M32" s="12">
        <f t="shared" si="8"/>
        <v>0.38135593220338981</v>
      </c>
      <c r="N32" s="12">
        <f t="shared" si="8"/>
        <v>0.37849462365591402</v>
      </c>
      <c r="O32" s="12">
        <f t="shared" si="8"/>
        <v>0.38204592901878914</v>
      </c>
      <c r="P32" s="12">
        <f t="shared" si="8"/>
        <v>0.33085501858736061</v>
      </c>
      <c r="Q32" s="12">
        <f t="shared" si="8"/>
        <v>0.39090909090909093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0.62886597938144329</v>
      </c>
      <c r="D36" s="13">
        <f t="shared" ref="D36:Q36" si="11">D23/D22</f>
        <v>0.64266304347826086</v>
      </c>
      <c r="E36" s="13">
        <f t="shared" si="11"/>
        <v>0.63714285714285701</v>
      </c>
      <c r="F36" s="13">
        <f t="shared" si="11"/>
        <v>0.64680851063829781</v>
      </c>
      <c r="G36" s="13">
        <f t="shared" si="11"/>
        <v>0.64296081277213346</v>
      </c>
      <c r="H36" s="13">
        <f t="shared" si="11"/>
        <v>0.63375796178343946</v>
      </c>
      <c r="I36" s="13">
        <f t="shared" si="11"/>
        <v>0.62753036437246967</v>
      </c>
      <c r="J36" s="13">
        <f t="shared" si="11"/>
        <v>0.65503080082135512</v>
      </c>
      <c r="K36" s="13">
        <f t="shared" si="11"/>
        <v>0.64176245210727967</v>
      </c>
      <c r="L36" s="13">
        <f t="shared" si="11"/>
        <v>0.63617886178861782</v>
      </c>
      <c r="M36" s="13">
        <f t="shared" si="11"/>
        <v>0.61864406779661019</v>
      </c>
      <c r="N36" s="13">
        <f t="shared" si="11"/>
        <v>0.62150537634408598</v>
      </c>
      <c r="O36" s="13">
        <f t="shared" si="11"/>
        <v>0.6179540709812108</v>
      </c>
      <c r="P36" s="13">
        <f t="shared" si="11"/>
        <v>0.66914498141263945</v>
      </c>
      <c r="Q36" s="13">
        <f t="shared" si="11"/>
        <v>0.60909090909090913</v>
      </c>
    </row>
    <row r="37" spans="1:17" ht="15" thickBot="1" x14ac:dyDescent="0.35">
      <c r="A37" s="10" t="s">
        <v>18</v>
      </c>
      <c r="B37" s="10"/>
      <c r="C37" s="13">
        <f>C24/C22</f>
        <v>0.37113402061855666</v>
      </c>
      <c r="D37" s="13">
        <f t="shared" ref="D37:Q37" si="12">D24/D22</f>
        <v>0.35733695652173919</v>
      </c>
      <c r="E37" s="13">
        <f t="shared" si="12"/>
        <v>0.36285714285714282</v>
      </c>
      <c r="F37" s="13">
        <f t="shared" si="12"/>
        <v>0.35319148936170208</v>
      </c>
      <c r="G37" s="13">
        <f t="shared" si="12"/>
        <v>0.35703918722786648</v>
      </c>
      <c r="H37" s="13">
        <f t="shared" si="12"/>
        <v>0.36624203821656054</v>
      </c>
      <c r="I37" s="13">
        <f t="shared" si="12"/>
        <v>0.37246963562753033</v>
      </c>
      <c r="J37" s="13">
        <f t="shared" si="12"/>
        <v>0.34496919917864477</v>
      </c>
      <c r="K37" s="13">
        <f t="shared" si="12"/>
        <v>0.35823754789272028</v>
      </c>
      <c r="L37" s="13">
        <f t="shared" si="12"/>
        <v>0.36382113821138207</v>
      </c>
      <c r="M37" s="13">
        <f t="shared" si="12"/>
        <v>0.38135593220338981</v>
      </c>
      <c r="N37" s="13">
        <f t="shared" si="12"/>
        <v>0.37849462365591402</v>
      </c>
      <c r="O37" s="13">
        <f t="shared" si="12"/>
        <v>0.38204592901878914</v>
      </c>
      <c r="P37" s="13">
        <f t="shared" si="12"/>
        <v>0.33085501858736061</v>
      </c>
      <c r="Q37" s="13">
        <f t="shared" si="12"/>
        <v>0.39090909090909093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33.5</v>
      </c>
      <c r="D65" s="2">
        <f t="shared" ref="D65:Q65" si="13">D8</f>
        <v>34.4</v>
      </c>
      <c r="E65" s="2">
        <f t="shared" si="13"/>
        <v>33.799999999999997</v>
      </c>
      <c r="F65" s="2">
        <f t="shared" si="13"/>
        <v>36.4</v>
      </c>
      <c r="G65" s="2">
        <f t="shared" si="13"/>
        <v>34.5</v>
      </c>
      <c r="H65" s="2">
        <f t="shared" si="13"/>
        <v>30.4</v>
      </c>
      <c r="I65" s="2">
        <f t="shared" si="13"/>
        <v>24.3</v>
      </c>
      <c r="J65" s="2">
        <f t="shared" si="13"/>
        <v>24.5</v>
      </c>
      <c r="K65" s="2">
        <f t="shared" si="13"/>
        <v>22.3</v>
      </c>
      <c r="L65" s="2">
        <f t="shared" si="13"/>
        <v>18.3</v>
      </c>
      <c r="M65" s="2">
        <f t="shared" si="13"/>
        <v>16.100000000000001</v>
      </c>
      <c r="N65" s="2">
        <f t="shared" si="13"/>
        <v>16.399999999999999</v>
      </c>
      <c r="O65" s="2">
        <f t="shared" si="13"/>
        <v>16.399999999999999</v>
      </c>
      <c r="P65" s="2">
        <f t="shared" si="13"/>
        <v>21.3</v>
      </c>
      <c r="Q65" s="2">
        <f t="shared" si="13"/>
        <v>25.2</v>
      </c>
    </row>
    <row r="66" spans="1:17" s="1" customFormat="1" ht="10.199999999999999" customHeight="1" x14ac:dyDescent="0.2">
      <c r="A66" s="5" t="s">
        <v>8</v>
      </c>
      <c r="C66" s="2">
        <f>C14</f>
        <v>9.1999999999999993</v>
      </c>
      <c r="D66" s="2">
        <f t="shared" ref="D66:Q67" si="14">D14</f>
        <v>12.9</v>
      </c>
      <c r="E66" s="2">
        <f t="shared" si="14"/>
        <v>10.8</v>
      </c>
      <c r="F66" s="2">
        <f t="shared" si="14"/>
        <v>9.1999999999999993</v>
      </c>
      <c r="G66" s="2">
        <f t="shared" si="14"/>
        <v>9.8000000000000007</v>
      </c>
      <c r="H66" s="2">
        <f t="shared" si="14"/>
        <v>9.4</v>
      </c>
      <c r="I66" s="2">
        <f t="shared" si="14"/>
        <v>6.7</v>
      </c>
      <c r="J66" s="2">
        <f t="shared" si="14"/>
        <v>7.4</v>
      </c>
      <c r="K66" s="2">
        <f t="shared" si="14"/>
        <v>11.2</v>
      </c>
      <c r="L66" s="2">
        <f t="shared" si="14"/>
        <v>13</v>
      </c>
      <c r="M66" s="2">
        <f t="shared" si="14"/>
        <v>13.1</v>
      </c>
      <c r="N66" s="2">
        <f t="shared" si="14"/>
        <v>12.5</v>
      </c>
      <c r="O66" s="2">
        <f t="shared" si="14"/>
        <v>13.2</v>
      </c>
      <c r="P66" s="2">
        <f t="shared" si="14"/>
        <v>14.7</v>
      </c>
      <c r="Q66" s="2">
        <f t="shared" si="14"/>
        <v>15</v>
      </c>
    </row>
    <row r="67" spans="1:17" s="1" customFormat="1" ht="10.199999999999999" customHeight="1" x14ac:dyDescent="0.2">
      <c r="A67" s="5" t="s">
        <v>9</v>
      </c>
      <c r="C67" s="2">
        <f>C15</f>
        <v>25.2</v>
      </c>
      <c r="D67" s="2">
        <f t="shared" si="14"/>
        <v>26.3</v>
      </c>
      <c r="E67" s="2">
        <f t="shared" si="14"/>
        <v>25.4</v>
      </c>
      <c r="F67" s="2">
        <f t="shared" si="14"/>
        <v>24.9</v>
      </c>
      <c r="G67" s="2">
        <f t="shared" si="14"/>
        <v>24.6</v>
      </c>
      <c r="H67" s="2">
        <f t="shared" si="14"/>
        <v>23</v>
      </c>
      <c r="I67" s="2">
        <f t="shared" si="14"/>
        <v>18.399999999999999</v>
      </c>
      <c r="J67" s="2">
        <f t="shared" si="14"/>
        <v>16.8</v>
      </c>
      <c r="K67" s="2">
        <f t="shared" si="14"/>
        <v>18.7</v>
      </c>
      <c r="L67" s="2">
        <f t="shared" si="14"/>
        <v>17.899999999999999</v>
      </c>
      <c r="M67" s="2">
        <f t="shared" si="14"/>
        <v>18</v>
      </c>
      <c r="N67" s="2">
        <f t="shared" si="14"/>
        <v>17.600000000000001</v>
      </c>
      <c r="O67" s="2">
        <f t="shared" si="14"/>
        <v>18.3</v>
      </c>
      <c r="P67" s="2">
        <f t="shared" si="14"/>
        <v>17.8</v>
      </c>
      <c r="Q67" s="2">
        <f t="shared" si="14"/>
        <v>25.8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36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50</v>
      </c>
      <c r="D8" s="7">
        <f t="shared" ref="D8:Q8" si="0">SUM(D9:D13)</f>
        <v>31.6</v>
      </c>
      <c r="E8" s="7">
        <f t="shared" si="0"/>
        <v>23</v>
      </c>
      <c r="F8" s="7">
        <f t="shared" si="0"/>
        <v>17.3</v>
      </c>
      <c r="G8" s="7">
        <f t="shared" si="0"/>
        <v>15.6</v>
      </c>
      <c r="H8" s="7">
        <f t="shared" si="0"/>
        <v>11.8</v>
      </c>
      <c r="I8" s="7">
        <f t="shared" si="0"/>
        <v>10</v>
      </c>
      <c r="J8" s="7">
        <f t="shared" si="0"/>
        <v>9.8999999999999986</v>
      </c>
      <c r="K8" s="7">
        <f t="shared" si="0"/>
        <v>8.1</v>
      </c>
      <c r="L8" s="7">
        <f t="shared" si="0"/>
        <v>6.2</v>
      </c>
      <c r="M8" s="7">
        <f t="shared" si="0"/>
        <v>4.7</v>
      </c>
      <c r="N8" s="7">
        <f t="shared" si="0"/>
        <v>4.8</v>
      </c>
      <c r="O8" s="7">
        <f t="shared" si="0"/>
        <v>4.9000000000000004</v>
      </c>
      <c r="P8" s="7">
        <f t="shared" si="0"/>
        <v>4.3999999999999995</v>
      </c>
      <c r="Q8" s="7">
        <f t="shared" si="0"/>
        <v>4.0999999999999996</v>
      </c>
    </row>
    <row r="9" spans="1:17" x14ac:dyDescent="0.3">
      <c r="A9" s="8"/>
      <c r="B9" s="8" t="s">
        <v>3</v>
      </c>
      <c r="C9" s="9">
        <v>3.8</v>
      </c>
      <c r="D9" s="9">
        <v>3.5</v>
      </c>
      <c r="E9" s="9">
        <v>1.7</v>
      </c>
      <c r="F9" s="9">
        <v>1.5</v>
      </c>
      <c r="G9" s="9">
        <v>1.5</v>
      </c>
      <c r="H9" s="9">
        <v>1</v>
      </c>
      <c r="I9" s="9">
        <v>0.7</v>
      </c>
      <c r="J9" s="9">
        <v>0.8</v>
      </c>
      <c r="K9" s="9">
        <v>0.7</v>
      </c>
      <c r="L9" s="9">
        <v>0.6</v>
      </c>
      <c r="M9" s="9">
        <v>0.5</v>
      </c>
      <c r="N9" s="9">
        <v>0.5</v>
      </c>
      <c r="O9" s="9">
        <v>0.5</v>
      </c>
      <c r="P9" s="9">
        <v>0.4</v>
      </c>
      <c r="Q9" s="9">
        <v>0.4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8.6999999999999993</v>
      </c>
      <c r="D11" s="9">
        <v>9</v>
      </c>
      <c r="E11" s="9">
        <v>7.2</v>
      </c>
      <c r="F11" s="9">
        <v>5.5</v>
      </c>
      <c r="G11" s="9">
        <v>4.0999999999999996</v>
      </c>
      <c r="H11" s="9">
        <v>3.2</v>
      </c>
      <c r="I11" s="9">
        <v>2.7</v>
      </c>
      <c r="J11" s="9">
        <v>2.5</v>
      </c>
      <c r="K11" s="9">
        <v>2.4</v>
      </c>
      <c r="L11" s="9">
        <v>2.7</v>
      </c>
      <c r="M11" s="9">
        <v>2.1</v>
      </c>
      <c r="N11" s="9">
        <v>2.4</v>
      </c>
      <c r="O11" s="9">
        <v>2.2999999999999998</v>
      </c>
      <c r="P11" s="9">
        <v>2.2999999999999998</v>
      </c>
      <c r="Q11" s="9">
        <v>2.4</v>
      </c>
    </row>
    <row r="12" spans="1:17" x14ac:dyDescent="0.3">
      <c r="A12" s="8"/>
      <c r="B12" s="8" t="s">
        <v>6</v>
      </c>
      <c r="C12" s="9">
        <v>37.5</v>
      </c>
      <c r="D12" s="9">
        <v>19.100000000000001</v>
      </c>
      <c r="E12" s="9">
        <v>14.1</v>
      </c>
      <c r="F12" s="9">
        <v>10.3</v>
      </c>
      <c r="G12" s="9">
        <v>10</v>
      </c>
      <c r="H12" s="9">
        <v>7.6</v>
      </c>
      <c r="I12" s="9">
        <v>6.6</v>
      </c>
      <c r="J12" s="9">
        <v>6.6</v>
      </c>
      <c r="K12" s="9">
        <v>5</v>
      </c>
      <c r="L12" s="9">
        <v>2.9</v>
      </c>
      <c r="M12" s="9">
        <v>2.1</v>
      </c>
      <c r="N12" s="9">
        <v>1.9</v>
      </c>
      <c r="O12" s="9">
        <v>2.1</v>
      </c>
      <c r="P12" s="9">
        <v>1.7</v>
      </c>
      <c r="Q12" s="9">
        <v>1.3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191.9</v>
      </c>
      <c r="D14" s="7">
        <v>184</v>
      </c>
      <c r="E14" s="7">
        <v>171.2</v>
      </c>
      <c r="F14" s="7">
        <v>149.1</v>
      </c>
      <c r="G14" s="7">
        <v>138.4</v>
      </c>
      <c r="H14" s="7">
        <v>111.7</v>
      </c>
      <c r="I14" s="7">
        <v>89.9</v>
      </c>
      <c r="J14" s="7">
        <v>87.2</v>
      </c>
      <c r="K14" s="7">
        <v>82.2</v>
      </c>
      <c r="L14" s="7">
        <v>79</v>
      </c>
      <c r="M14" s="7">
        <v>79.099999999999994</v>
      </c>
      <c r="N14" s="7">
        <v>76.3</v>
      </c>
      <c r="O14" s="7">
        <v>76.3</v>
      </c>
      <c r="P14" s="7">
        <v>75.5</v>
      </c>
      <c r="Q14" s="7">
        <v>79.900000000000006</v>
      </c>
    </row>
    <row r="15" spans="1:17" x14ac:dyDescent="0.3">
      <c r="A15" s="6" t="s">
        <v>9</v>
      </c>
      <c r="B15" s="6"/>
      <c r="C15" s="7">
        <v>146.19999999999999</v>
      </c>
      <c r="D15" s="7">
        <v>137.80000000000001</v>
      </c>
      <c r="E15" s="7">
        <v>121.7</v>
      </c>
      <c r="F15" s="7">
        <v>110.4</v>
      </c>
      <c r="G15" s="7">
        <v>102.2</v>
      </c>
      <c r="H15" s="7">
        <v>86.1</v>
      </c>
      <c r="I15" s="7">
        <v>70.5</v>
      </c>
      <c r="J15" s="7">
        <v>70.7</v>
      </c>
      <c r="K15" s="7">
        <v>69.3</v>
      </c>
      <c r="L15" s="7">
        <v>65.400000000000006</v>
      </c>
      <c r="M15" s="7">
        <v>65.099999999999994</v>
      </c>
      <c r="N15" s="7">
        <v>64.099999999999994</v>
      </c>
      <c r="O15" s="7">
        <v>62.8</v>
      </c>
      <c r="P15" s="7">
        <v>63</v>
      </c>
      <c r="Q15" s="7">
        <v>63.3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2.9</v>
      </c>
      <c r="D17" s="7">
        <f t="shared" ref="D17:Q17" si="1">SUM(D18:D21)</f>
        <v>1.5</v>
      </c>
      <c r="E17" s="7">
        <f t="shared" si="1"/>
        <v>0.3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2.9</v>
      </c>
      <c r="D19" s="9">
        <v>1.5</v>
      </c>
      <c r="E19" s="9">
        <v>0.3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391</v>
      </c>
      <c r="D22" s="11">
        <f t="shared" ref="D22:Q22" si="2">D7+D8+D14+D15+D16+D17</f>
        <v>354.9</v>
      </c>
      <c r="E22" s="11">
        <f t="shared" si="2"/>
        <v>316.2</v>
      </c>
      <c r="F22" s="11">
        <f t="shared" si="2"/>
        <v>276.8</v>
      </c>
      <c r="G22" s="11">
        <f t="shared" si="2"/>
        <v>256.2</v>
      </c>
      <c r="H22" s="11">
        <f t="shared" si="2"/>
        <v>209.6</v>
      </c>
      <c r="I22" s="11">
        <f t="shared" si="2"/>
        <v>170.4</v>
      </c>
      <c r="J22" s="11">
        <f t="shared" si="2"/>
        <v>167.8</v>
      </c>
      <c r="K22" s="11">
        <f t="shared" si="2"/>
        <v>159.6</v>
      </c>
      <c r="L22" s="11">
        <f t="shared" si="2"/>
        <v>150.60000000000002</v>
      </c>
      <c r="M22" s="11">
        <f t="shared" si="2"/>
        <v>148.89999999999998</v>
      </c>
      <c r="N22" s="11">
        <f t="shared" si="2"/>
        <v>145.19999999999999</v>
      </c>
      <c r="O22" s="11">
        <f t="shared" si="2"/>
        <v>144</v>
      </c>
      <c r="P22" s="11">
        <f t="shared" si="2"/>
        <v>142.9</v>
      </c>
      <c r="Q22" s="11">
        <f t="shared" si="2"/>
        <v>147.30000000000001</v>
      </c>
    </row>
    <row r="23" spans="1:17" ht="15" thickBot="1" x14ac:dyDescent="0.35">
      <c r="A23" s="10" t="s">
        <v>17</v>
      </c>
      <c r="B23" s="10"/>
      <c r="C23" s="11">
        <f>C7+C8+C14+C16+C17</f>
        <v>244.8</v>
      </c>
      <c r="D23" s="11">
        <f t="shared" ref="D23:Q23" si="3">D7+D8+D14+D16+D17</f>
        <v>217.1</v>
      </c>
      <c r="E23" s="11">
        <f t="shared" si="3"/>
        <v>194.5</v>
      </c>
      <c r="F23" s="11">
        <f t="shared" si="3"/>
        <v>166.4</v>
      </c>
      <c r="G23" s="11">
        <f t="shared" si="3"/>
        <v>154</v>
      </c>
      <c r="H23" s="11">
        <f t="shared" si="3"/>
        <v>123.5</v>
      </c>
      <c r="I23" s="11">
        <f t="shared" si="3"/>
        <v>99.9</v>
      </c>
      <c r="J23" s="11">
        <f t="shared" si="3"/>
        <v>97.1</v>
      </c>
      <c r="K23" s="11">
        <f t="shared" si="3"/>
        <v>90.3</v>
      </c>
      <c r="L23" s="11">
        <f t="shared" si="3"/>
        <v>85.2</v>
      </c>
      <c r="M23" s="11">
        <f t="shared" si="3"/>
        <v>83.8</v>
      </c>
      <c r="N23" s="11">
        <f t="shared" si="3"/>
        <v>81.099999999999994</v>
      </c>
      <c r="O23" s="11">
        <f t="shared" si="3"/>
        <v>81.2</v>
      </c>
      <c r="P23" s="11">
        <f t="shared" si="3"/>
        <v>79.900000000000006</v>
      </c>
      <c r="Q23" s="11">
        <f t="shared" si="3"/>
        <v>84</v>
      </c>
    </row>
    <row r="24" spans="1:17" ht="15" thickBot="1" x14ac:dyDescent="0.35">
      <c r="A24" s="10" t="s">
        <v>18</v>
      </c>
      <c r="B24" s="10"/>
      <c r="C24" s="11">
        <f>C15</f>
        <v>146.19999999999999</v>
      </c>
      <c r="D24" s="11">
        <f t="shared" ref="D24:Q24" si="4">D15</f>
        <v>137.80000000000001</v>
      </c>
      <c r="E24" s="11">
        <f t="shared" si="4"/>
        <v>121.7</v>
      </c>
      <c r="F24" s="11">
        <f t="shared" si="4"/>
        <v>110.4</v>
      </c>
      <c r="G24" s="11">
        <f t="shared" si="4"/>
        <v>102.2</v>
      </c>
      <c r="H24" s="11">
        <f t="shared" si="4"/>
        <v>86.1</v>
      </c>
      <c r="I24" s="11">
        <f t="shared" si="4"/>
        <v>70.5</v>
      </c>
      <c r="J24" s="11">
        <f t="shared" si="4"/>
        <v>70.7</v>
      </c>
      <c r="K24" s="11">
        <f t="shared" si="4"/>
        <v>69.3</v>
      </c>
      <c r="L24" s="11">
        <f t="shared" si="4"/>
        <v>65.400000000000006</v>
      </c>
      <c r="M24" s="11">
        <f t="shared" si="4"/>
        <v>65.099999999999994</v>
      </c>
      <c r="N24" s="11">
        <f t="shared" si="4"/>
        <v>64.099999999999994</v>
      </c>
      <c r="O24" s="11">
        <f t="shared" si="4"/>
        <v>62.8</v>
      </c>
      <c r="P24" s="11">
        <f t="shared" si="4"/>
        <v>63</v>
      </c>
      <c r="Q24" s="11">
        <f t="shared" si="4"/>
        <v>63.3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0.12787723785166241</v>
      </c>
      <c r="D30" s="12">
        <f t="shared" ref="D30:Q30" si="6">D8/D22</f>
        <v>8.90391659622429E-2</v>
      </c>
      <c r="E30" s="12">
        <f t="shared" si="6"/>
        <v>7.2738772928526249E-2</v>
      </c>
      <c r="F30" s="12">
        <f t="shared" si="6"/>
        <v>6.25E-2</v>
      </c>
      <c r="G30" s="12">
        <f t="shared" si="6"/>
        <v>6.0889929742388757E-2</v>
      </c>
      <c r="H30" s="12">
        <f t="shared" si="6"/>
        <v>5.6297709923664126E-2</v>
      </c>
      <c r="I30" s="12">
        <f t="shared" si="6"/>
        <v>5.8685446009389672E-2</v>
      </c>
      <c r="J30" s="12">
        <f t="shared" si="6"/>
        <v>5.8998808104886759E-2</v>
      </c>
      <c r="K30" s="12">
        <f t="shared" si="6"/>
        <v>5.0751879699248117E-2</v>
      </c>
      <c r="L30" s="12">
        <f t="shared" si="6"/>
        <v>4.1168658698539175E-2</v>
      </c>
      <c r="M30" s="12">
        <f t="shared" si="6"/>
        <v>3.1564808596373409E-2</v>
      </c>
      <c r="N30" s="12">
        <f t="shared" si="6"/>
        <v>3.3057851239669422E-2</v>
      </c>
      <c r="O30" s="12">
        <f t="shared" si="6"/>
        <v>3.4027777777777782E-2</v>
      </c>
      <c r="P30" s="12">
        <f t="shared" si="6"/>
        <v>3.0790762771168646E-2</v>
      </c>
      <c r="Q30" s="12">
        <f t="shared" si="6"/>
        <v>2.7834351663272229E-2</v>
      </c>
    </row>
    <row r="31" spans="1:17" x14ac:dyDescent="0.3">
      <c r="A31" s="12" t="s">
        <v>8</v>
      </c>
      <c r="B31" s="12"/>
      <c r="C31" s="12">
        <f>C14/C22</f>
        <v>0.49079283887468034</v>
      </c>
      <c r="D31" s="12">
        <f t="shared" ref="D31:Q31" si="7">D14/D22</f>
        <v>0.51845590307128775</v>
      </c>
      <c r="E31" s="12">
        <f t="shared" si="7"/>
        <v>0.54142947501581273</v>
      </c>
      <c r="F31" s="12">
        <f t="shared" si="7"/>
        <v>0.53865606936416177</v>
      </c>
      <c r="G31" s="12">
        <f t="shared" si="7"/>
        <v>0.54020296643247467</v>
      </c>
      <c r="H31" s="12">
        <f t="shared" si="7"/>
        <v>0.53291984732824427</v>
      </c>
      <c r="I31" s="12">
        <f t="shared" si="7"/>
        <v>0.52758215962441313</v>
      </c>
      <c r="J31" s="12">
        <f t="shared" si="7"/>
        <v>0.51966626936829552</v>
      </c>
      <c r="K31" s="12">
        <f t="shared" si="7"/>
        <v>0.51503759398496241</v>
      </c>
      <c r="L31" s="12">
        <f t="shared" si="7"/>
        <v>0.52456839309428938</v>
      </c>
      <c r="M31" s="12">
        <f t="shared" si="7"/>
        <v>0.53122901276024181</v>
      </c>
      <c r="N31" s="12">
        <f t="shared" si="7"/>
        <v>0.52548209366391185</v>
      </c>
      <c r="O31" s="12">
        <f t="shared" si="7"/>
        <v>0.52986111111111112</v>
      </c>
      <c r="P31" s="12">
        <f t="shared" si="7"/>
        <v>0.52834149755073478</v>
      </c>
      <c r="Q31" s="12">
        <f t="shared" si="7"/>
        <v>0.54243041412084181</v>
      </c>
    </row>
    <row r="32" spans="1:17" x14ac:dyDescent="0.3">
      <c r="A32" s="12" t="s">
        <v>9</v>
      </c>
      <c r="B32" s="12"/>
      <c r="C32" s="12">
        <f>C15/C22</f>
        <v>0.37391304347826082</v>
      </c>
      <c r="D32" s="12">
        <f t="shared" ref="D32:Q32" si="8">D15/D22</f>
        <v>0.38827838827838834</v>
      </c>
      <c r="E32" s="12">
        <f t="shared" si="8"/>
        <v>0.38488298545224542</v>
      </c>
      <c r="F32" s="12">
        <f t="shared" si="8"/>
        <v>0.39884393063583817</v>
      </c>
      <c r="G32" s="12">
        <f t="shared" si="8"/>
        <v>0.39890710382513667</v>
      </c>
      <c r="H32" s="12">
        <f t="shared" si="8"/>
        <v>0.41078244274809161</v>
      </c>
      <c r="I32" s="12">
        <f t="shared" si="8"/>
        <v>0.41373239436619719</v>
      </c>
      <c r="J32" s="12">
        <f t="shared" si="8"/>
        <v>0.42133492252681765</v>
      </c>
      <c r="K32" s="12">
        <f t="shared" si="8"/>
        <v>0.43421052631578949</v>
      </c>
      <c r="L32" s="12">
        <f t="shared" si="8"/>
        <v>0.43426294820717126</v>
      </c>
      <c r="M32" s="12">
        <f t="shared" si="8"/>
        <v>0.43720617864338485</v>
      </c>
      <c r="N32" s="12">
        <f t="shared" si="8"/>
        <v>0.44146005509641872</v>
      </c>
      <c r="O32" s="12">
        <f t="shared" si="8"/>
        <v>0.43611111111111112</v>
      </c>
      <c r="P32" s="12">
        <f t="shared" si="8"/>
        <v>0.44086773967809656</v>
      </c>
      <c r="Q32" s="12">
        <f t="shared" si="8"/>
        <v>0.42973523421588589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7.4168797953964192E-3</v>
      </c>
      <c r="D34" s="12">
        <f t="shared" ref="D34:Q34" si="10">D17/D22</f>
        <v>4.22654268808115E-3</v>
      </c>
      <c r="E34" s="12">
        <f t="shared" si="10"/>
        <v>9.4876660341555979E-4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0.62608695652173918</v>
      </c>
      <c r="D36" s="13">
        <f t="shared" ref="D36:Q36" si="11">D23/D22</f>
        <v>0.61172161172161177</v>
      </c>
      <c r="E36" s="13">
        <f t="shared" si="11"/>
        <v>0.61511701454775458</v>
      </c>
      <c r="F36" s="13">
        <f t="shared" si="11"/>
        <v>0.60115606936416188</v>
      </c>
      <c r="G36" s="13">
        <f t="shared" si="11"/>
        <v>0.60109289617486339</v>
      </c>
      <c r="H36" s="13">
        <f t="shared" si="11"/>
        <v>0.58921755725190839</v>
      </c>
      <c r="I36" s="13">
        <f t="shared" si="11"/>
        <v>0.58626760563380287</v>
      </c>
      <c r="J36" s="13">
        <f t="shared" si="11"/>
        <v>0.5786650774731823</v>
      </c>
      <c r="K36" s="13">
        <f t="shared" si="11"/>
        <v>0.56578947368421051</v>
      </c>
      <c r="L36" s="13">
        <f t="shared" si="11"/>
        <v>0.56573705179282863</v>
      </c>
      <c r="M36" s="13">
        <f t="shared" si="11"/>
        <v>0.56279382135661526</v>
      </c>
      <c r="N36" s="13">
        <f t="shared" si="11"/>
        <v>0.55853994490358128</v>
      </c>
      <c r="O36" s="13">
        <f t="shared" si="11"/>
        <v>0.56388888888888888</v>
      </c>
      <c r="P36" s="13">
        <f t="shared" si="11"/>
        <v>0.55913226032190344</v>
      </c>
      <c r="Q36" s="13">
        <f t="shared" si="11"/>
        <v>0.570264765784114</v>
      </c>
    </row>
    <row r="37" spans="1:17" ht="15" thickBot="1" x14ac:dyDescent="0.35">
      <c r="A37" s="10" t="s">
        <v>18</v>
      </c>
      <c r="B37" s="10"/>
      <c r="C37" s="13">
        <f>C24/C22</f>
        <v>0.37391304347826082</v>
      </c>
      <c r="D37" s="13">
        <f t="shared" ref="D37:Q37" si="12">D24/D22</f>
        <v>0.38827838827838834</v>
      </c>
      <c r="E37" s="13">
        <f t="shared" si="12"/>
        <v>0.38488298545224542</v>
      </c>
      <c r="F37" s="13">
        <f t="shared" si="12"/>
        <v>0.39884393063583817</v>
      </c>
      <c r="G37" s="13">
        <f t="shared" si="12"/>
        <v>0.39890710382513667</v>
      </c>
      <c r="H37" s="13">
        <f t="shared" si="12"/>
        <v>0.41078244274809161</v>
      </c>
      <c r="I37" s="13">
        <f t="shared" si="12"/>
        <v>0.41373239436619719</v>
      </c>
      <c r="J37" s="13">
        <f t="shared" si="12"/>
        <v>0.42133492252681765</v>
      </c>
      <c r="K37" s="13">
        <f t="shared" si="12"/>
        <v>0.43421052631578949</v>
      </c>
      <c r="L37" s="13">
        <f t="shared" si="12"/>
        <v>0.43426294820717126</v>
      </c>
      <c r="M37" s="13">
        <f t="shared" si="12"/>
        <v>0.43720617864338485</v>
      </c>
      <c r="N37" s="13">
        <f t="shared" si="12"/>
        <v>0.44146005509641872</v>
      </c>
      <c r="O37" s="13">
        <f t="shared" si="12"/>
        <v>0.43611111111111112</v>
      </c>
      <c r="P37" s="13">
        <f t="shared" si="12"/>
        <v>0.44086773967809656</v>
      </c>
      <c r="Q37" s="13">
        <f t="shared" si="12"/>
        <v>0.42973523421588589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50</v>
      </c>
      <c r="D65" s="2">
        <f t="shared" ref="D65:Q65" si="13">D8</f>
        <v>31.6</v>
      </c>
      <c r="E65" s="2">
        <f t="shared" si="13"/>
        <v>23</v>
      </c>
      <c r="F65" s="2">
        <f t="shared" si="13"/>
        <v>17.3</v>
      </c>
      <c r="G65" s="2">
        <f t="shared" si="13"/>
        <v>15.6</v>
      </c>
      <c r="H65" s="2">
        <f t="shared" si="13"/>
        <v>11.8</v>
      </c>
      <c r="I65" s="2">
        <f t="shared" si="13"/>
        <v>10</v>
      </c>
      <c r="J65" s="2">
        <f t="shared" si="13"/>
        <v>9.8999999999999986</v>
      </c>
      <c r="K65" s="2">
        <f t="shared" si="13"/>
        <v>8.1</v>
      </c>
      <c r="L65" s="2">
        <f t="shared" si="13"/>
        <v>6.2</v>
      </c>
      <c r="M65" s="2">
        <f t="shared" si="13"/>
        <v>4.7</v>
      </c>
      <c r="N65" s="2">
        <f t="shared" si="13"/>
        <v>4.8</v>
      </c>
      <c r="O65" s="2">
        <f t="shared" si="13"/>
        <v>4.9000000000000004</v>
      </c>
      <c r="P65" s="2">
        <f t="shared" si="13"/>
        <v>4.3999999999999995</v>
      </c>
      <c r="Q65" s="2">
        <f t="shared" si="13"/>
        <v>4.0999999999999996</v>
      </c>
    </row>
    <row r="66" spans="1:17" s="1" customFormat="1" ht="10.199999999999999" customHeight="1" x14ac:dyDescent="0.2">
      <c r="A66" s="5" t="s">
        <v>8</v>
      </c>
      <c r="C66" s="2">
        <f>C14</f>
        <v>191.9</v>
      </c>
      <c r="D66" s="2">
        <f t="shared" ref="D66:Q67" si="14">D14</f>
        <v>184</v>
      </c>
      <c r="E66" s="2">
        <f t="shared" si="14"/>
        <v>171.2</v>
      </c>
      <c r="F66" s="2">
        <f t="shared" si="14"/>
        <v>149.1</v>
      </c>
      <c r="G66" s="2">
        <f t="shared" si="14"/>
        <v>138.4</v>
      </c>
      <c r="H66" s="2">
        <f t="shared" si="14"/>
        <v>111.7</v>
      </c>
      <c r="I66" s="2">
        <f t="shared" si="14"/>
        <v>89.9</v>
      </c>
      <c r="J66" s="2">
        <f t="shared" si="14"/>
        <v>87.2</v>
      </c>
      <c r="K66" s="2">
        <f t="shared" si="14"/>
        <v>82.2</v>
      </c>
      <c r="L66" s="2">
        <f t="shared" si="14"/>
        <v>79</v>
      </c>
      <c r="M66" s="2">
        <f t="shared" si="14"/>
        <v>79.099999999999994</v>
      </c>
      <c r="N66" s="2">
        <f t="shared" si="14"/>
        <v>76.3</v>
      </c>
      <c r="O66" s="2">
        <f t="shared" si="14"/>
        <v>76.3</v>
      </c>
      <c r="P66" s="2">
        <f t="shared" si="14"/>
        <v>75.5</v>
      </c>
      <c r="Q66" s="2">
        <f t="shared" si="14"/>
        <v>79.900000000000006</v>
      </c>
    </row>
    <row r="67" spans="1:17" s="1" customFormat="1" ht="10.199999999999999" customHeight="1" x14ac:dyDescent="0.2">
      <c r="A67" s="5" t="s">
        <v>9</v>
      </c>
      <c r="C67" s="2">
        <f>C15</f>
        <v>146.19999999999999</v>
      </c>
      <c r="D67" s="2">
        <f t="shared" si="14"/>
        <v>137.80000000000001</v>
      </c>
      <c r="E67" s="2">
        <f t="shared" si="14"/>
        <v>121.7</v>
      </c>
      <c r="F67" s="2">
        <f t="shared" si="14"/>
        <v>110.4</v>
      </c>
      <c r="G67" s="2">
        <f t="shared" si="14"/>
        <v>102.2</v>
      </c>
      <c r="H67" s="2">
        <f t="shared" si="14"/>
        <v>86.1</v>
      </c>
      <c r="I67" s="2">
        <f t="shared" si="14"/>
        <v>70.5</v>
      </c>
      <c r="J67" s="2">
        <f t="shared" si="14"/>
        <v>70.7</v>
      </c>
      <c r="K67" s="2">
        <f t="shared" si="14"/>
        <v>69.3</v>
      </c>
      <c r="L67" s="2">
        <f t="shared" si="14"/>
        <v>65.400000000000006</v>
      </c>
      <c r="M67" s="2">
        <f t="shared" si="14"/>
        <v>65.099999999999994</v>
      </c>
      <c r="N67" s="2">
        <f t="shared" si="14"/>
        <v>64.099999999999994</v>
      </c>
      <c r="O67" s="2">
        <f t="shared" si="14"/>
        <v>62.8</v>
      </c>
      <c r="P67" s="2">
        <f t="shared" si="14"/>
        <v>63</v>
      </c>
      <c r="Q67" s="2">
        <f t="shared" si="14"/>
        <v>63.3</v>
      </c>
    </row>
    <row r="68" spans="1:17" s="1" customFormat="1" ht="10.199999999999999" customHeight="1" x14ac:dyDescent="0.2">
      <c r="A68" s="5" t="s">
        <v>11</v>
      </c>
      <c r="C68" s="2">
        <f>C17</f>
        <v>2.9</v>
      </c>
      <c r="D68" s="2">
        <f t="shared" ref="D68:Q68" si="15">D17</f>
        <v>1.5</v>
      </c>
      <c r="E68" s="2">
        <f t="shared" si="15"/>
        <v>0.3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31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8.5</v>
      </c>
      <c r="D8" s="7">
        <f t="shared" ref="D8:Q8" si="0">SUM(D9:D13)</f>
        <v>8.4</v>
      </c>
      <c r="E8" s="7">
        <f t="shared" si="0"/>
        <v>5.6</v>
      </c>
      <c r="F8" s="7">
        <f t="shared" si="0"/>
        <v>4.0999999999999996</v>
      </c>
      <c r="G8" s="7">
        <f t="shared" si="0"/>
        <v>2.9</v>
      </c>
      <c r="H8" s="7">
        <f t="shared" si="0"/>
        <v>2.5</v>
      </c>
      <c r="I8" s="7">
        <f t="shared" si="0"/>
        <v>1.9</v>
      </c>
      <c r="J8" s="7">
        <f t="shared" si="0"/>
        <v>2.4</v>
      </c>
      <c r="K8" s="7">
        <f t="shared" si="0"/>
        <v>2.2000000000000002</v>
      </c>
      <c r="L8" s="7">
        <f t="shared" si="0"/>
        <v>2.1</v>
      </c>
      <c r="M8" s="7">
        <f t="shared" si="0"/>
        <v>1.8</v>
      </c>
      <c r="N8" s="7">
        <f t="shared" si="0"/>
        <v>1.7000000000000002</v>
      </c>
      <c r="O8" s="7">
        <f t="shared" si="0"/>
        <v>1.5</v>
      </c>
      <c r="P8" s="7">
        <f t="shared" si="0"/>
        <v>1.5</v>
      </c>
      <c r="Q8" s="7">
        <f t="shared" si="0"/>
        <v>1.4</v>
      </c>
    </row>
    <row r="9" spans="1:17" x14ac:dyDescent="0.3">
      <c r="A9" s="8"/>
      <c r="B9" s="8" t="s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2.2999999999999998</v>
      </c>
      <c r="D11" s="9">
        <v>2.2000000000000002</v>
      </c>
      <c r="E11" s="9">
        <v>2</v>
      </c>
      <c r="F11" s="9">
        <v>2.1</v>
      </c>
      <c r="G11" s="9">
        <v>1.7</v>
      </c>
      <c r="H11" s="9">
        <v>1.6</v>
      </c>
      <c r="I11" s="9">
        <v>1.3</v>
      </c>
      <c r="J11" s="9">
        <v>1.7</v>
      </c>
      <c r="K11" s="9">
        <v>1.7</v>
      </c>
      <c r="L11" s="9">
        <v>1.7</v>
      </c>
      <c r="M11" s="9">
        <v>1.3</v>
      </c>
      <c r="N11" s="9">
        <v>1.3</v>
      </c>
      <c r="O11" s="9">
        <v>1.2</v>
      </c>
      <c r="P11" s="9">
        <v>1.2</v>
      </c>
      <c r="Q11" s="9">
        <v>1.2</v>
      </c>
    </row>
    <row r="12" spans="1:17" x14ac:dyDescent="0.3">
      <c r="A12" s="8"/>
      <c r="B12" s="8" t="s">
        <v>6</v>
      </c>
      <c r="C12" s="9">
        <v>6.2</v>
      </c>
      <c r="D12" s="9">
        <v>6.2</v>
      </c>
      <c r="E12" s="9">
        <v>3.6</v>
      </c>
      <c r="F12" s="9">
        <v>2</v>
      </c>
      <c r="G12" s="9">
        <v>1.2</v>
      </c>
      <c r="H12" s="9">
        <v>0.9</v>
      </c>
      <c r="I12" s="9">
        <v>0.6</v>
      </c>
      <c r="J12" s="9">
        <v>0.7</v>
      </c>
      <c r="K12" s="9">
        <v>0.5</v>
      </c>
      <c r="L12" s="9">
        <v>0.4</v>
      </c>
      <c r="M12" s="9">
        <v>0.5</v>
      </c>
      <c r="N12" s="9">
        <v>0.4</v>
      </c>
      <c r="O12" s="9">
        <v>0.3</v>
      </c>
      <c r="P12" s="9">
        <v>0.3</v>
      </c>
      <c r="Q12" s="9">
        <v>0.2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10.3</v>
      </c>
      <c r="D14" s="7">
        <v>9.5</v>
      </c>
      <c r="E14" s="7">
        <v>8.6</v>
      </c>
      <c r="F14" s="7">
        <v>7.5</v>
      </c>
      <c r="G14" s="7">
        <v>6.5</v>
      </c>
      <c r="H14" s="7">
        <v>6.4</v>
      </c>
      <c r="I14" s="7">
        <v>5.0999999999999996</v>
      </c>
      <c r="J14" s="7">
        <v>4.8</v>
      </c>
      <c r="K14" s="7">
        <v>4.9000000000000004</v>
      </c>
      <c r="L14" s="7">
        <v>4.7</v>
      </c>
      <c r="M14" s="7">
        <v>4.5999999999999996</v>
      </c>
      <c r="N14" s="7">
        <v>4.5</v>
      </c>
      <c r="O14" s="7">
        <v>4.9000000000000004</v>
      </c>
      <c r="P14" s="7">
        <v>5.5</v>
      </c>
      <c r="Q14" s="7">
        <v>5.2</v>
      </c>
    </row>
    <row r="15" spans="1:17" x14ac:dyDescent="0.3">
      <c r="A15" s="6" t="s">
        <v>9</v>
      </c>
      <c r="B15" s="6"/>
      <c r="C15" s="7">
        <v>7.2</v>
      </c>
      <c r="D15" s="7">
        <v>6.8</v>
      </c>
      <c r="E15" s="7">
        <v>6.1</v>
      </c>
      <c r="F15" s="7">
        <v>5.8</v>
      </c>
      <c r="G15" s="7">
        <v>4.8</v>
      </c>
      <c r="H15" s="7">
        <v>4.4000000000000004</v>
      </c>
      <c r="I15" s="7">
        <v>3.7</v>
      </c>
      <c r="J15" s="7">
        <v>3.8</v>
      </c>
      <c r="K15" s="7">
        <v>3.7</v>
      </c>
      <c r="L15" s="7">
        <v>3.6</v>
      </c>
      <c r="M15" s="7">
        <v>3.4</v>
      </c>
      <c r="N15" s="7">
        <v>3.4</v>
      </c>
      <c r="O15" s="7">
        <v>3.4</v>
      </c>
      <c r="P15" s="7">
        <v>3.6</v>
      </c>
      <c r="Q15" s="7">
        <v>3.6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26</v>
      </c>
      <c r="D22" s="11">
        <f t="shared" ref="D22:Q22" si="2">D7+D8+D14+D15+D16+D17</f>
        <v>24.7</v>
      </c>
      <c r="E22" s="11">
        <f t="shared" si="2"/>
        <v>20.299999999999997</v>
      </c>
      <c r="F22" s="11">
        <f t="shared" si="2"/>
        <v>17.399999999999999</v>
      </c>
      <c r="G22" s="11">
        <f t="shared" si="2"/>
        <v>14.2</v>
      </c>
      <c r="H22" s="11">
        <f t="shared" si="2"/>
        <v>13.3</v>
      </c>
      <c r="I22" s="11">
        <f t="shared" si="2"/>
        <v>10.7</v>
      </c>
      <c r="J22" s="11">
        <f t="shared" si="2"/>
        <v>11</v>
      </c>
      <c r="K22" s="11">
        <f t="shared" si="2"/>
        <v>10.8</v>
      </c>
      <c r="L22" s="11">
        <f t="shared" si="2"/>
        <v>10.4</v>
      </c>
      <c r="M22" s="11">
        <f t="shared" si="2"/>
        <v>9.7999999999999989</v>
      </c>
      <c r="N22" s="11">
        <f t="shared" si="2"/>
        <v>9.6</v>
      </c>
      <c r="O22" s="11">
        <f t="shared" si="2"/>
        <v>9.8000000000000007</v>
      </c>
      <c r="P22" s="11">
        <f t="shared" si="2"/>
        <v>10.6</v>
      </c>
      <c r="Q22" s="11">
        <f t="shared" si="2"/>
        <v>10.199999999999999</v>
      </c>
    </row>
    <row r="23" spans="1:17" ht="15" thickBot="1" x14ac:dyDescent="0.35">
      <c r="A23" s="10" t="s">
        <v>17</v>
      </c>
      <c r="B23" s="10"/>
      <c r="C23" s="11">
        <f>C7+C8+C14+C16+C17</f>
        <v>18.8</v>
      </c>
      <c r="D23" s="11">
        <f t="shared" ref="D23:Q23" si="3">D7+D8+D14+D16+D17</f>
        <v>17.899999999999999</v>
      </c>
      <c r="E23" s="11">
        <f t="shared" si="3"/>
        <v>14.2</v>
      </c>
      <c r="F23" s="11">
        <f t="shared" si="3"/>
        <v>11.6</v>
      </c>
      <c r="G23" s="11">
        <f t="shared" si="3"/>
        <v>9.4</v>
      </c>
      <c r="H23" s="11">
        <f t="shared" si="3"/>
        <v>8.9</v>
      </c>
      <c r="I23" s="11">
        <f t="shared" si="3"/>
        <v>7</v>
      </c>
      <c r="J23" s="11">
        <f t="shared" si="3"/>
        <v>7.1999999999999993</v>
      </c>
      <c r="K23" s="11">
        <f t="shared" si="3"/>
        <v>7.1000000000000005</v>
      </c>
      <c r="L23" s="11">
        <f t="shared" si="3"/>
        <v>6.8000000000000007</v>
      </c>
      <c r="M23" s="11">
        <f t="shared" si="3"/>
        <v>6.3999999999999995</v>
      </c>
      <c r="N23" s="11">
        <f t="shared" si="3"/>
        <v>6.2</v>
      </c>
      <c r="O23" s="11">
        <f t="shared" si="3"/>
        <v>6.4</v>
      </c>
      <c r="P23" s="11">
        <f t="shared" si="3"/>
        <v>7</v>
      </c>
      <c r="Q23" s="11">
        <f t="shared" si="3"/>
        <v>6.6</v>
      </c>
    </row>
    <row r="24" spans="1:17" ht="15" thickBot="1" x14ac:dyDescent="0.35">
      <c r="A24" s="10" t="s">
        <v>18</v>
      </c>
      <c r="B24" s="10"/>
      <c r="C24" s="11">
        <f>C15</f>
        <v>7.2</v>
      </c>
      <c r="D24" s="11">
        <f t="shared" ref="D24:Q24" si="4">D15</f>
        <v>6.8</v>
      </c>
      <c r="E24" s="11">
        <f t="shared" si="4"/>
        <v>6.1</v>
      </c>
      <c r="F24" s="11">
        <f t="shared" si="4"/>
        <v>5.8</v>
      </c>
      <c r="G24" s="11">
        <f t="shared" si="4"/>
        <v>4.8</v>
      </c>
      <c r="H24" s="11">
        <f t="shared" si="4"/>
        <v>4.4000000000000004</v>
      </c>
      <c r="I24" s="11">
        <f t="shared" si="4"/>
        <v>3.7</v>
      </c>
      <c r="J24" s="11">
        <f t="shared" si="4"/>
        <v>3.8</v>
      </c>
      <c r="K24" s="11">
        <f t="shared" si="4"/>
        <v>3.7</v>
      </c>
      <c r="L24" s="11">
        <f t="shared" si="4"/>
        <v>3.6</v>
      </c>
      <c r="M24" s="11">
        <f t="shared" si="4"/>
        <v>3.4</v>
      </c>
      <c r="N24" s="11">
        <f t="shared" si="4"/>
        <v>3.4</v>
      </c>
      <c r="O24" s="11">
        <f t="shared" si="4"/>
        <v>3.4</v>
      </c>
      <c r="P24" s="11">
        <f t="shared" si="4"/>
        <v>3.6</v>
      </c>
      <c r="Q24" s="11">
        <f t="shared" si="4"/>
        <v>3.6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0.32692307692307693</v>
      </c>
      <c r="D30" s="12">
        <f t="shared" ref="D30:Q30" si="6">D8/D22</f>
        <v>0.34008097165991907</v>
      </c>
      <c r="E30" s="12">
        <f t="shared" si="6"/>
        <v>0.27586206896551724</v>
      </c>
      <c r="F30" s="12">
        <f t="shared" si="6"/>
        <v>0.23563218390804597</v>
      </c>
      <c r="G30" s="12">
        <f t="shared" si="6"/>
        <v>0.20422535211267606</v>
      </c>
      <c r="H30" s="12">
        <f t="shared" si="6"/>
        <v>0.18796992481203006</v>
      </c>
      <c r="I30" s="12">
        <f t="shared" si="6"/>
        <v>0.17757009345794392</v>
      </c>
      <c r="J30" s="12">
        <f t="shared" si="6"/>
        <v>0.21818181818181817</v>
      </c>
      <c r="K30" s="12">
        <f t="shared" si="6"/>
        <v>0.20370370370370372</v>
      </c>
      <c r="L30" s="12">
        <f t="shared" si="6"/>
        <v>0.20192307692307693</v>
      </c>
      <c r="M30" s="12">
        <f t="shared" si="6"/>
        <v>0.18367346938775514</v>
      </c>
      <c r="N30" s="12">
        <f t="shared" si="6"/>
        <v>0.17708333333333337</v>
      </c>
      <c r="O30" s="12">
        <f t="shared" si="6"/>
        <v>0.15306122448979589</v>
      </c>
      <c r="P30" s="12">
        <f t="shared" si="6"/>
        <v>0.14150943396226415</v>
      </c>
      <c r="Q30" s="12">
        <f t="shared" si="6"/>
        <v>0.13725490196078433</v>
      </c>
    </row>
    <row r="31" spans="1:17" x14ac:dyDescent="0.3">
      <c r="A31" s="12" t="s">
        <v>8</v>
      </c>
      <c r="B31" s="12"/>
      <c r="C31" s="12">
        <f>C14/C22</f>
        <v>0.39615384615384619</v>
      </c>
      <c r="D31" s="12">
        <f t="shared" ref="D31:Q31" si="7">D14/D22</f>
        <v>0.38461538461538464</v>
      </c>
      <c r="E31" s="12">
        <f t="shared" si="7"/>
        <v>0.42364532019704437</v>
      </c>
      <c r="F31" s="12">
        <f t="shared" si="7"/>
        <v>0.43103448275862072</v>
      </c>
      <c r="G31" s="12">
        <f t="shared" si="7"/>
        <v>0.45774647887323944</v>
      </c>
      <c r="H31" s="12">
        <f t="shared" si="7"/>
        <v>0.48120300751879697</v>
      </c>
      <c r="I31" s="12">
        <f t="shared" si="7"/>
        <v>0.47663551401869159</v>
      </c>
      <c r="J31" s="12">
        <f t="shared" si="7"/>
        <v>0.43636363636363634</v>
      </c>
      <c r="K31" s="12">
        <f t="shared" si="7"/>
        <v>0.45370370370370372</v>
      </c>
      <c r="L31" s="12">
        <f t="shared" si="7"/>
        <v>0.45192307692307693</v>
      </c>
      <c r="M31" s="12">
        <f t="shared" si="7"/>
        <v>0.46938775510204084</v>
      </c>
      <c r="N31" s="12">
        <f t="shared" si="7"/>
        <v>0.46875</v>
      </c>
      <c r="O31" s="12">
        <f t="shared" si="7"/>
        <v>0.5</v>
      </c>
      <c r="P31" s="12">
        <f t="shared" si="7"/>
        <v>0.51886792452830188</v>
      </c>
      <c r="Q31" s="12">
        <f t="shared" si="7"/>
        <v>0.50980392156862753</v>
      </c>
    </row>
    <row r="32" spans="1:17" x14ac:dyDescent="0.3">
      <c r="A32" s="12" t="s">
        <v>9</v>
      </c>
      <c r="B32" s="12"/>
      <c r="C32" s="12">
        <f>C15/C22</f>
        <v>0.27692307692307694</v>
      </c>
      <c r="D32" s="12">
        <f t="shared" ref="D32:Q32" si="8">D15/D22</f>
        <v>0.27530364372469635</v>
      </c>
      <c r="E32" s="12">
        <f t="shared" si="8"/>
        <v>0.30049261083743845</v>
      </c>
      <c r="F32" s="12">
        <f t="shared" si="8"/>
        <v>0.33333333333333337</v>
      </c>
      <c r="G32" s="12">
        <f t="shared" si="8"/>
        <v>0.3380281690140845</v>
      </c>
      <c r="H32" s="12">
        <f t="shared" si="8"/>
        <v>0.33082706766917291</v>
      </c>
      <c r="I32" s="12">
        <f t="shared" si="8"/>
        <v>0.34579439252336452</v>
      </c>
      <c r="J32" s="12">
        <f t="shared" si="8"/>
        <v>0.34545454545454546</v>
      </c>
      <c r="K32" s="12">
        <f t="shared" si="8"/>
        <v>0.34259259259259256</v>
      </c>
      <c r="L32" s="12">
        <f t="shared" si="8"/>
        <v>0.34615384615384615</v>
      </c>
      <c r="M32" s="12">
        <f t="shared" si="8"/>
        <v>0.34693877551020413</v>
      </c>
      <c r="N32" s="12">
        <f t="shared" si="8"/>
        <v>0.35416666666666669</v>
      </c>
      <c r="O32" s="12">
        <f t="shared" si="8"/>
        <v>0.34693877551020402</v>
      </c>
      <c r="P32" s="12">
        <f t="shared" si="8"/>
        <v>0.339622641509434</v>
      </c>
      <c r="Q32" s="12">
        <f t="shared" si="8"/>
        <v>0.35294117647058826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0.72307692307692306</v>
      </c>
      <c r="D36" s="13">
        <f t="shared" ref="D36:Q36" si="11">D23/D22</f>
        <v>0.7246963562753036</v>
      </c>
      <c r="E36" s="13">
        <f t="shared" si="11"/>
        <v>0.69950738916256161</v>
      </c>
      <c r="F36" s="13">
        <f t="shared" si="11"/>
        <v>0.66666666666666674</v>
      </c>
      <c r="G36" s="13">
        <f t="shared" si="11"/>
        <v>0.6619718309859155</v>
      </c>
      <c r="H36" s="13">
        <f t="shared" si="11"/>
        <v>0.66917293233082709</v>
      </c>
      <c r="I36" s="13">
        <f t="shared" si="11"/>
        <v>0.65420560747663559</v>
      </c>
      <c r="J36" s="13">
        <f t="shared" si="11"/>
        <v>0.65454545454545443</v>
      </c>
      <c r="K36" s="13">
        <f t="shared" si="11"/>
        <v>0.65740740740740744</v>
      </c>
      <c r="L36" s="13">
        <f t="shared" si="11"/>
        <v>0.65384615384615385</v>
      </c>
      <c r="M36" s="13">
        <f t="shared" si="11"/>
        <v>0.65306122448979598</v>
      </c>
      <c r="N36" s="13">
        <f t="shared" si="11"/>
        <v>0.64583333333333337</v>
      </c>
      <c r="O36" s="13">
        <f t="shared" si="11"/>
        <v>0.65306122448979587</v>
      </c>
      <c r="P36" s="13">
        <f t="shared" si="11"/>
        <v>0.66037735849056611</v>
      </c>
      <c r="Q36" s="13">
        <f t="shared" si="11"/>
        <v>0.6470588235294118</v>
      </c>
    </row>
    <row r="37" spans="1:17" ht="15" thickBot="1" x14ac:dyDescent="0.35">
      <c r="A37" s="10" t="s">
        <v>18</v>
      </c>
      <c r="B37" s="10"/>
      <c r="C37" s="13">
        <f>C24/C22</f>
        <v>0.27692307692307694</v>
      </c>
      <c r="D37" s="13">
        <f t="shared" ref="D37:Q37" si="12">D24/D22</f>
        <v>0.27530364372469635</v>
      </c>
      <c r="E37" s="13">
        <f t="shared" si="12"/>
        <v>0.30049261083743845</v>
      </c>
      <c r="F37" s="13">
        <f t="shared" si="12"/>
        <v>0.33333333333333337</v>
      </c>
      <c r="G37" s="13">
        <f t="shared" si="12"/>
        <v>0.3380281690140845</v>
      </c>
      <c r="H37" s="13">
        <f t="shared" si="12"/>
        <v>0.33082706766917291</v>
      </c>
      <c r="I37" s="13">
        <f t="shared" si="12"/>
        <v>0.34579439252336452</v>
      </c>
      <c r="J37" s="13">
        <f t="shared" si="12"/>
        <v>0.34545454545454546</v>
      </c>
      <c r="K37" s="13">
        <f t="shared" si="12"/>
        <v>0.34259259259259256</v>
      </c>
      <c r="L37" s="13">
        <f t="shared" si="12"/>
        <v>0.34615384615384615</v>
      </c>
      <c r="M37" s="13">
        <f t="shared" si="12"/>
        <v>0.34693877551020413</v>
      </c>
      <c r="N37" s="13">
        <f t="shared" si="12"/>
        <v>0.35416666666666669</v>
      </c>
      <c r="O37" s="13">
        <f t="shared" si="12"/>
        <v>0.34693877551020402</v>
      </c>
      <c r="P37" s="13">
        <f t="shared" si="12"/>
        <v>0.339622641509434</v>
      </c>
      <c r="Q37" s="13">
        <f t="shared" si="12"/>
        <v>0.35294117647058826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8.5</v>
      </c>
      <c r="D65" s="2">
        <f t="shared" ref="D65:Q65" si="13">D8</f>
        <v>8.4</v>
      </c>
      <c r="E65" s="2">
        <f t="shared" si="13"/>
        <v>5.6</v>
      </c>
      <c r="F65" s="2">
        <f t="shared" si="13"/>
        <v>4.0999999999999996</v>
      </c>
      <c r="G65" s="2">
        <f t="shared" si="13"/>
        <v>2.9</v>
      </c>
      <c r="H65" s="2">
        <f t="shared" si="13"/>
        <v>2.5</v>
      </c>
      <c r="I65" s="2">
        <f t="shared" si="13"/>
        <v>1.9</v>
      </c>
      <c r="J65" s="2">
        <f t="shared" si="13"/>
        <v>2.4</v>
      </c>
      <c r="K65" s="2">
        <f t="shared" si="13"/>
        <v>2.2000000000000002</v>
      </c>
      <c r="L65" s="2">
        <f t="shared" si="13"/>
        <v>2.1</v>
      </c>
      <c r="M65" s="2">
        <f t="shared" si="13"/>
        <v>1.8</v>
      </c>
      <c r="N65" s="2">
        <f t="shared" si="13"/>
        <v>1.7000000000000002</v>
      </c>
      <c r="O65" s="2">
        <f t="shared" si="13"/>
        <v>1.5</v>
      </c>
      <c r="P65" s="2">
        <f t="shared" si="13"/>
        <v>1.5</v>
      </c>
      <c r="Q65" s="2">
        <f t="shared" si="13"/>
        <v>1.4</v>
      </c>
    </row>
    <row r="66" spans="1:17" s="1" customFormat="1" ht="10.199999999999999" customHeight="1" x14ac:dyDescent="0.2">
      <c r="A66" s="5" t="s">
        <v>8</v>
      </c>
      <c r="C66" s="2">
        <f>C14</f>
        <v>10.3</v>
      </c>
      <c r="D66" s="2">
        <f t="shared" ref="D66:Q67" si="14">D14</f>
        <v>9.5</v>
      </c>
      <c r="E66" s="2">
        <f t="shared" si="14"/>
        <v>8.6</v>
      </c>
      <c r="F66" s="2">
        <f t="shared" si="14"/>
        <v>7.5</v>
      </c>
      <c r="G66" s="2">
        <f t="shared" si="14"/>
        <v>6.5</v>
      </c>
      <c r="H66" s="2">
        <f t="shared" si="14"/>
        <v>6.4</v>
      </c>
      <c r="I66" s="2">
        <f t="shared" si="14"/>
        <v>5.0999999999999996</v>
      </c>
      <c r="J66" s="2">
        <f t="shared" si="14"/>
        <v>4.8</v>
      </c>
      <c r="K66" s="2">
        <f t="shared" si="14"/>
        <v>4.9000000000000004</v>
      </c>
      <c r="L66" s="2">
        <f t="shared" si="14"/>
        <v>4.7</v>
      </c>
      <c r="M66" s="2">
        <f t="shared" si="14"/>
        <v>4.5999999999999996</v>
      </c>
      <c r="N66" s="2">
        <f t="shared" si="14"/>
        <v>4.5</v>
      </c>
      <c r="O66" s="2">
        <f t="shared" si="14"/>
        <v>4.9000000000000004</v>
      </c>
      <c r="P66" s="2">
        <f t="shared" si="14"/>
        <v>5.5</v>
      </c>
      <c r="Q66" s="2">
        <f t="shared" si="14"/>
        <v>5.2</v>
      </c>
    </row>
    <row r="67" spans="1:17" s="1" customFormat="1" ht="10.199999999999999" customHeight="1" x14ac:dyDescent="0.2">
      <c r="A67" s="5" t="s">
        <v>9</v>
      </c>
      <c r="C67" s="2">
        <f>C15</f>
        <v>7.2</v>
      </c>
      <c r="D67" s="2">
        <f t="shared" si="14"/>
        <v>6.8</v>
      </c>
      <c r="E67" s="2">
        <f t="shared" si="14"/>
        <v>6.1</v>
      </c>
      <c r="F67" s="2">
        <f t="shared" si="14"/>
        <v>5.8</v>
      </c>
      <c r="G67" s="2">
        <f t="shared" si="14"/>
        <v>4.8</v>
      </c>
      <c r="H67" s="2">
        <f t="shared" si="14"/>
        <v>4.4000000000000004</v>
      </c>
      <c r="I67" s="2">
        <f t="shared" si="14"/>
        <v>3.7</v>
      </c>
      <c r="J67" s="2">
        <f t="shared" si="14"/>
        <v>3.8</v>
      </c>
      <c r="K67" s="2">
        <f t="shared" si="14"/>
        <v>3.7</v>
      </c>
      <c r="L67" s="2">
        <f t="shared" si="14"/>
        <v>3.6</v>
      </c>
      <c r="M67" s="2">
        <f t="shared" si="14"/>
        <v>3.4</v>
      </c>
      <c r="N67" s="2">
        <f t="shared" si="14"/>
        <v>3.4</v>
      </c>
      <c r="O67" s="2">
        <f t="shared" si="14"/>
        <v>3.4</v>
      </c>
      <c r="P67" s="2">
        <f t="shared" si="14"/>
        <v>3.6</v>
      </c>
      <c r="Q67" s="2">
        <f t="shared" si="14"/>
        <v>3.6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32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8.6999999999999993</v>
      </c>
      <c r="D8" s="7">
        <f t="shared" ref="D8:Q8" si="0">SUM(D9:D13)</f>
        <v>8.3000000000000007</v>
      </c>
      <c r="E8" s="7">
        <f t="shared" si="0"/>
        <v>8.1</v>
      </c>
      <c r="F8" s="7">
        <f t="shared" si="0"/>
        <v>7.6999999999999993</v>
      </c>
      <c r="G8" s="7">
        <f t="shared" si="0"/>
        <v>8.4</v>
      </c>
      <c r="H8" s="7">
        <f t="shared" si="0"/>
        <v>7.8999999999999995</v>
      </c>
      <c r="I8" s="7">
        <f t="shared" si="0"/>
        <v>5.6</v>
      </c>
      <c r="J8" s="7">
        <f t="shared" si="0"/>
        <v>6.1</v>
      </c>
      <c r="K8" s="7">
        <f t="shared" si="0"/>
        <v>5.6</v>
      </c>
      <c r="L8" s="7">
        <f t="shared" si="0"/>
        <v>4.5999999999999996</v>
      </c>
      <c r="M8" s="7">
        <f t="shared" si="0"/>
        <v>3</v>
      </c>
      <c r="N8" s="7">
        <f t="shared" si="0"/>
        <v>2.8000000000000003</v>
      </c>
      <c r="O8" s="7">
        <f t="shared" si="0"/>
        <v>2.8000000000000003</v>
      </c>
      <c r="P8" s="7">
        <f t="shared" si="0"/>
        <v>2.9000000000000004</v>
      </c>
      <c r="Q8" s="7">
        <f t="shared" si="0"/>
        <v>2.9000000000000004</v>
      </c>
    </row>
    <row r="9" spans="1:17" x14ac:dyDescent="0.3">
      <c r="A9" s="8"/>
      <c r="B9" s="8" t="s">
        <v>3</v>
      </c>
      <c r="C9" s="9">
        <v>0.1</v>
      </c>
      <c r="D9" s="9">
        <v>0.1</v>
      </c>
      <c r="E9" s="9">
        <v>0.1</v>
      </c>
      <c r="F9" s="9">
        <v>0.1</v>
      </c>
      <c r="G9" s="9">
        <v>0</v>
      </c>
      <c r="H9" s="9">
        <v>0.1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4.9000000000000004</v>
      </c>
      <c r="D11" s="9">
        <v>4.7</v>
      </c>
      <c r="E11" s="9">
        <v>4.8</v>
      </c>
      <c r="F11" s="9">
        <v>4.5</v>
      </c>
      <c r="G11" s="9">
        <v>5</v>
      </c>
      <c r="H11" s="9">
        <v>4.5999999999999996</v>
      </c>
      <c r="I11" s="9">
        <v>3.7</v>
      </c>
      <c r="J11" s="9">
        <v>4</v>
      </c>
      <c r="K11" s="9">
        <v>3.9</v>
      </c>
      <c r="L11" s="9">
        <v>3.3</v>
      </c>
      <c r="M11" s="9">
        <v>2.7</v>
      </c>
      <c r="N11" s="9">
        <v>2.6</v>
      </c>
      <c r="O11" s="9">
        <v>2.6</v>
      </c>
      <c r="P11" s="9">
        <v>2.7</v>
      </c>
      <c r="Q11" s="9">
        <v>2.7</v>
      </c>
    </row>
    <row r="12" spans="1:17" x14ac:dyDescent="0.3">
      <c r="A12" s="8"/>
      <c r="B12" s="8" t="s">
        <v>6</v>
      </c>
      <c r="C12" s="9">
        <v>3.7</v>
      </c>
      <c r="D12" s="9">
        <v>3.5</v>
      </c>
      <c r="E12" s="9">
        <v>3.2</v>
      </c>
      <c r="F12" s="9">
        <v>3.1</v>
      </c>
      <c r="G12" s="9">
        <v>3.4</v>
      </c>
      <c r="H12" s="9">
        <v>3.2</v>
      </c>
      <c r="I12" s="9">
        <v>1.9</v>
      </c>
      <c r="J12" s="9">
        <v>2.1</v>
      </c>
      <c r="K12" s="9">
        <v>1.7</v>
      </c>
      <c r="L12" s="9">
        <v>1.3</v>
      </c>
      <c r="M12" s="9">
        <v>0.3</v>
      </c>
      <c r="N12" s="9">
        <v>0.2</v>
      </c>
      <c r="O12" s="9">
        <v>0.2</v>
      </c>
      <c r="P12" s="9">
        <v>0.2</v>
      </c>
      <c r="Q12" s="9">
        <v>0.2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1.3</v>
      </c>
      <c r="D14" s="7">
        <v>1.3</v>
      </c>
      <c r="E14" s="7">
        <v>1.4</v>
      </c>
      <c r="F14" s="7">
        <v>1.5</v>
      </c>
      <c r="G14" s="7">
        <v>1.6</v>
      </c>
      <c r="H14" s="7">
        <v>1.4</v>
      </c>
      <c r="I14" s="7">
        <v>1</v>
      </c>
      <c r="J14" s="7">
        <v>0.8</v>
      </c>
      <c r="K14" s="7">
        <v>0.8</v>
      </c>
      <c r="L14" s="7">
        <v>1</v>
      </c>
      <c r="M14" s="7">
        <v>0.9</v>
      </c>
      <c r="N14" s="7">
        <v>1.2</v>
      </c>
      <c r="O14" s="7">
        <v>1.2</v>
      </c>
      <c r="P14" s="7">
        <v>1.2</v>
      </c>
      <c r="Q14" s="7">
        <v>1.3</v>
      </c>
    </row>
    <row r="15" spans="1:17" x14ac:dyDescent="0.3">
      <c r="A15" s="6" t="s">
        <v>9</v>
      </c>
      <c r="B15" s="6"/>
      <c r="C15" s="7">
        <v>20.9</v>
      </c>
      <c r="D15" s="7">
        <v>21.4</v>
      </c>
      <c r="E15" s="7">
        <v>21.6</v>
      </c>
      <c r="F15" s="7">
        <v>21.8</v>
      </c>
      <c r="G15" s="7">
        <v>21.8</v>
      </c>
      <c r="H15" s="7">
        <v>19.899999999999999</v>
      </c>
      <c r="I15" s="7">
        <v>16.2</v>
      </c>
      <c r="J15" s="7">
        <v>16.3</v>
      </c>
      <c r="K15" s="7">
        <v>15.5</v>
      </c>
      <c r="L15" s="7">
        <v>14.1</v>
      </c>
      <c r="M15" s="7">
        <v>10.8</v>
      </c>
      <c r="N15" s="7">
        <v>10.9</v>
      </c>
      <c r="O15" s="7">
        <v>11.2</v>
      </c>
      <c r="P15" s="7">
        <v>11.5</v>
      </c>
      <c r="Q15" s="7">
        <v>11.8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13.2</v>
      </c>
      <c r="D17" s="7">
        <f t="shared" ref="D17:Q17" si="1">SUM(D18:D21)</f>
        <v>13.9</v>
      </c>
      <c r="E17" s="7">
        <f t="shared" si="1"/>
        <v>13</v>
      </c>
      <c r="F17" s="7">
        <f t="shared" si="1"/>
        <v>13.5</v>
      </c>
      <c r="G17" s="7">
        <f t="shared" si="1"/>
        <v>12.4</v>
      </c>
      <c r="H17" s="7">
        <f t="shared" si="1"/>
        <v>10.9</v>
      </c>
      <c r="I17" s="7">
        <f t="shared" si="1"/>
        <v>9.1</v>
      </c>
      <c r="J17" s="7">
        <f t="shared" si="1"/>
        <v>12</v>
      </c>
      <c r="K17" s="7">
        <f t="shared" si="1"/>
        <v>11.6</v>
      </c>
      <c r="L17" s="7">
        <f t="shared" si="1"/>
        <v>10.5</v>
      </c>
      <c r="M17" s="7">
        <f t="shared" si="1"/>
        <v>1.9</v>
      </c>
      <c r="N17" s="7">
        <f t="shared" si="1"/>
        <v>2</v>
      </c>
      <c r="O17" s="7">
        <f t="shared" si="1"/>
        <v>2.5</v>
      </c>
      <c r="P17" s="7">
        <f t="shared" si="1"/>
        <v>2.6</v>
      </c>
      <c r="Q17" s="7">
        <f t="shared" si="1"/>
        <v>2.6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13.2</v>
      </c>
      <c r="D19" s="9">
        <v>13.9</v>
      </c>
      <c r="E19" s="9">
        <v>13</v>
      </c>
      <c r="F19" s="9">
        <v>13.5</v>
      </c>
      <c r="G19" s="9">
        <v>12.4</v>
      </c>
      <c r="H19" s="9">
        <v>10.9</v>
      </c>
      <c r="I19" s="9">
        <v>9.1</v>
      </c>
      <c r="J19" s="9">
        <v>12</v>
      </c>
      <c r="K19" s="9">
        <v>11.6</v>
      </c>
      <c r="L19" s="9">
        <v>10.5</v>
      </c>
      <c r="M19" s="9">
        <v>1.9</v>
      </c>
      <c r="N19" s="9">
        <v>2</v>
      </c>
      <c r="O19" s="9">
        <v>2.5</v>
      </c>
      <c r="P19" s="9">
        <v>2.6</v>
      </c>
      <c r="Q19" s="9">
        <v>2.6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44.099999999999994</v>
      </c>
      <c r="D22" s="11">
        <f t="shared" ref="D22:Q22" si="2">D7+D8+D14+D15+D16+D17</f>
        <v>44.9</v>
      </c>
      <c r="E22" s="11">
        <f t="shared" si="2"/>
        <v>44.1</v>
      </c>
      <c r="F22" s="11">
        <f t="shared" si="2"/>
        <v>44.5</v>
      </c>
      <c r="G22" s="11">
        <f t="shared" si="2"/>
        <v>44.2</v>
      </c>
      <c r="H22" s="11">
        <f t="shared" si="2"/>
        <v>40.099999999999994</v>
      </c>
      <c r="I22" s="11">
        <f t="shared" si="2"/>
        <v>31.9</v>
      </c>
      <c r="J22" s="11">
        <f t="shared" si="2"/>
        <v>35.200000000000003</v>
      </c>
      <c r="K22" s="11">
        <f t="shared" si="2"/>
        <v>33.5</v>
      </c>
      <c r="L22" s="11">
        <f t="shared" si="2"/>
        <v>30.2</v>
      </c>
      <c r="M22" s="11">
        <f t="shared" si="2"/>
        <v>16.600000000000001</v>
      </c>
      <c r="N22" s="11">
        <f t="shared" si="2"/>
        <v>16.899999999999999</v>
      </c>
      <c r="O22" s="11">
        <f t="shared" si="2"/>
        <v>17.7</v>
      </c>
      <c r="P22" s="11">
        <f t="shared" si="2"/>
        <v>18.200000000000003</v>
      </c>
      <c r="Q22" s="11">
        <f t="shared" si="2"/>
        <v>18.600000000000001</v>
      </c>
    </row>
    <row r="23" spans="1:17" ht="15" thickBot="1" x14ac:dyDescent="0.35">
      <c r="A23" s="10" t="s">
        <v>17</v>
      </c>
      <c r="B23" s="10"/>
      <c r="C23" s="11">
        <f>C7+C8+C14+C16+C17</f>
        <v>23.2</v>
      </c>
      <c r="D23" s="11">
        <f t="shared" ref="D23:Q23" si="3">D7+D8+D14+D16+D17</f>
        <v>23.5</v>
      </c>
      <c r="E23" s="11">
        <f t="shared" si="3"/>
        <v>22.5</v>
      </c>
      <c r="F23" s="11">
        <f t="shared" si="3"/>
        <v>22.7</v>
      </c>
      <c r="G23" s="11">
        <f t="shared" si="3"/>
        <v>22.4</v>
      </c>
      <c r="H23" s="11">
        <f t="shared" si="3"/>
        <v>20.2</v>
      </c>
      <c r="I23" s="11">
        <f t="shared" si="3"/>
        <v>15.7</v>
      </c>
      <c r="J23" s="11">
        <f t="shared" si="3"/>
        <v>18.899999999999999</v>
      </c>
      <c r="K23" s="11">
        <f t="shared" si="3"/>
        <v>18</v>
      </c>
      <c r="L23" s="11">
        <f t="shared" si="3"/>
        <v>16.100000000000001</v>
      </c>
      <c r="M23" s="11">
        <f t="shared" si="3"/>
        <v>5.8</v>
      </c>
      <c r="N23" s="11">
        <f t="shared" si="3"/>
        <v>6</v>
      </c>
      <c r="O23" s="11">
        <f t="shared" si="3"/>
        <v>6.5</v>
      </c>
      <c r="P23" s="11">
        <f t="shared" si="3"/>
        <v>6.7000000000000011</v>
      </c>
      <c r="Q23" s="11">
        <f t="shared" si="3"/>
        <v>6.8000000000000007</v>
      </c>
    </row>
    <row r="24" spans="1:17" ht="15" thickBot="1" x14ac:dyDescent="0.35">
      <c r="A24" s="10" t="s">
        <v>18</v>
      </c>
      <c r="B24" s="10"/>
      <c r="C24" s="11">
        <f>C15</f>
        <v>20.9</v>
      </c>
      <c r="D24" s="11">
        <f t="shared" ref="D24:Q24" si="4">D15</f>
        <v>21.4</v>
      </c>
      <c r="E24" s="11">
        <f t="shared" si="4"/>
        <v>21.6</v>
      </c>
      <c r="F24" s="11">
        <f t="shared" si="4"/>
        <v>21.8</v>
      </c>
      <c r="G24" s="11">
        <f t="shared" si="4"/>
        <v>21.8</v>
      </c>
      <c r="H24" s="11">
        <f t="shared" si="4"/>
        <v>19.899999999999999</v>
      </c>
      <c r="I24" s="11">
        <f t="shared" si="4"/>
        <v>16.2</v>
      </c>
      <c r="J24" s="11">
        <f t="shared" si="4"/>
        <v>16.3</v>
      </c>
      <c r="K24" s="11">
        <f t="shared" si="4"/>
        <v>15.5</v>
      </c>
      <c r="L24" s="11">
        <f t="shared" si="4"/>
        <v>14.1</v>
      </c>
      <c r="M24" s="11">
        <f t="shared" si="4"/>
        <v>10.8</v>
      </c>
      <c r="N24" s="11">
        <f t="shared" si="4"/>
        <v>10.9</v>
      </c>
      <c r="O24" s="11">
        <f t="shared" si="4"/>
        <v>11.2</v>
      </c>
      <c r="P24" s="11">
        <f t="shared" si="4"/>
        <v>11.5</v>
      </c>
      <c r="Q24" s="11">
        <f t="shared" si="4"/>
        <v>11.8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0.19727891156462585</v>
      </c>
      <c r="D30" s="12">
        <f t="shared" ref="D30:Q30" si="6">D8/D22</f>
        <v>0.1848552338530067</v>
      </c>
      <c r="E30" s="12">
        <f t="shared" si="6"/>
        <v>0.18367346938775508</v>
      </c>
      <c r="F30" s="12">
        <f t="shared" si="6"/>
        <v>0.17303370786516853</v>
      </c>
      <c r="G30" s="12">
        <f t="shared" si="6"/>
        <v>0.19004524886877827</v>
      </c>
      <c r="H30" s="12">
        <f t="shared" si="6"/>
        <v>0.19700748129675813</v>
      </c>
      <c r="I30" s="12">
        <f t="shared" si="6"/>
        <v>0.17554858934169279</v>
      </c>
      <c r="J30" s="12">
        <f t="shared" si="6"/>
        <v>0.17329545454545453</v>
      </c>
      <c r="K30" s="12">
        <f t="shared" si="6"/>
        <v>0.16716417910447759</v>
      </c>
      <c r="L30" s="12">
        <f t="shared" si="6"/>
        <v>0.15231788079470199</v>
      </c>
      <c r="M30" s="12">
        <f t="shared" si="6"/>
        <v>0.18072289156626503</v>
      </c>
      <c r="N30" s="12">
        <f t="shared" si="6"/>
        <v>0.16568047337278111</v>
      </c>
      <c r="O30" s="12">
        <f t="shared" si="6"/>
        <v>0.15819209039548024</v>
      </c>
      <c r="P30" s="12">
        <f t="shared" si="6"/>
        <v>0.15934065934065933</v>
      </c>
      <c r="Q30" s="12">
        <f t="shared" si="6"/>
        <v>0.15591397849462366</v>
      </c>
    </row>
    <row r="31" spans="1:17" x14ac:dyDescent="0.3">
      <c r="A31" s="12" t="s">
        <v>8</v>
      </c>
      <c r="B31" s="12"/>
      <c r="C31" s="12">
        <f>C14/C22</f>
        <v>2.9478458049886625E-2</v>
      </c>
      <c r="D31" s="12">
        <f t="shared" ref="D31:Q31" si="7">D14/D22</f>
        <v>2.89532293986637E-2</v>
      </c>
      <c r="E31" s="12">
        <f t="shared" si="7"/>
        <v>3.1746031746031744E-2</v>
      </c>
      <c r="F31" s="12">
        <f t="shared" si="7"/>
        <v>3.3707865168539325E-2</v>
      </c>
      <c r="G31" s="12">
        <f t="shared" si="7"/>
        <v>3.6199095022624431E-2</v>
      </c>
      <c r="H31" s="12">
        <f t="shared" si="7"/>
        <v>3.4912718204488782E-2</v>
      </c>
      <c r="I31" s="12">
        <f t="shared" si="7"/>
        <v>3.1347962382445145E-2</v>
      </c>
      <c r="J31" s="12">
        <f t="shared" si="7"/>
        <v>2.2727272727272728E-2</v>
      </c>
      <c r="K31" s="12">
        <f t="shared" si="7"/>
        <v>2.3880597014925373E-2</v>
      </c>
      <c r="L31" s="12">
        <f t="shared" si="7"/>
        <v>3.3112582781456956E-2</v>
      </c>
      <c r="M31" s="12">
        <f t="shared" si="7"/>
        <v>5.4216867469879512E-2</v>
      </c>
      <c r="N31" s="12">
        <f t="shared" si="7"/>
        <v>7.1005917159763315E-2</v>
      </c>
      <c r="O31" s="12">
        <f t="shared" si="7"/>
        <v>6.7796610169491525E-2</v>
      </c>
      <c r="P31" s="12">
        <f t="shared" si="7"/>
        <v>6.5934065934065922E-2</v>
      </c>
      <c r="Q31" s="12">
        <f t="shared" si="7"/>
        <v>6.9892473118279563E-2</v>
      </c>
    </row>
    <row r="32" spans="1:17" x14ac:dyDescent="0.3">
      <c r="A32" s="12" t="s">
        <v>9</v>
      </c>
      <c r="B32" s="12"/>
      <c r="C32" s="12">
        <f>C15/C22</f>
        <v>0.47392290249433111</v>
      </c>
      <c r="D32" s="12">
        <f t="shared" ref="D32:Q32" si="8">D15/D22</f>
        <v>0.47661469933184852</v>
      </c>
      <c r="E32" s="12">
        <f t="shared" si="8"/>
        <v>0.48979591836734698</v>
      </c>
      <c r="F32" s="12">
        <f t="shared" si="8"/>
        <v>0.48988764044943822</v>
      </c>
      <c r="G32" s="12">
        <f t="shared" si="8"/>
        <v>0.49321266968325789</v>
      </c>
      <c r="H32" s="12">
        <f t="shared" si="8"/>
        <v>0.49625935162094764</v>
      </c>
      <c r="I32" s="12">
        <f t="shared" si="8"/>
        <v>0.50783699059561127</v>
      </c>
      <c r="J32" s="12">
        <f t="shared" si="8"/>
        <v>0.46306818181818182</v>
      </c>
      <c r="K32" s="12">
        <f t="shared" si="8"/>
        <v>0.46268656716417911</v>
      </c>
      <c r="L32" s="12">
        <f t="shared" si="8"/>
        <v>0.46688741721854304</v>
      </c>
      <c r="M32" s="12">
        <f t="shared" si="8"/>
        <v>0.6506024096385542</v>
      </c>
      <c r="N32" s="12">
        <f t="shared" si="8"/>
        <v>0.64497041420118351</v>
      </c>
      <c r="O32" s="12">
        <f t="shared" si="8"/>
        <v>0.63276836158192085</v>
      </c>
      <c r="P32" s="12">
        <f t="shared" si="8"/>
        <v>0.63186813186813173</v>
      </c>
      <c r="Q32" s="12">
        <f t="shared" si="8"/>
        <v>0.63440860215053763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0.29931972789115646</v>
      </c>
      <c r="D34" s="12">
        <f t="shared" ref="D34:Q34" si="10">D17/D22</f>
        <v>0.30957683741648107</v>
      </c>
      <c r="E34" s="12">
        <f t="shared" si="10"/>
        <v>0.29478458049886619</v>
      </c>
      <c r="F34" s="12">
        <f t="shared" si="10"/>
        <v>0.30337078651685395</v>
      </c>
      <c r="G34" s="12">
        <f t="shared" si="10"/>
        <v>0.28054298642533937</v>
      </c>
      <c r="H34" s="12">
        <f t="shared" si="10"/>
        <v>0.27182044887780554</v>
      </c>
      <c r="I34" s="12">
        <f t="shared" si="10"/>
        <v>0.28526645768025077</v>
      </c>
      <c r="J34" s="12">
        <f t="shared" si="10"/>
        <v>0.34090909090909088</v>
      </c>
      <c r="K34" s="12">
        <f t="shared" si="10"/>
        <v>0.34626865671641788</v>
      </c>
      <c r="L34" s="12">
        <f t="shared" si="10"/>
        <v>0.34768211920529801</v>
      </c>
      <c r="M34" s="12">
        <f t="shared" si="10"/>
        <v>0.11445783132530118</v>
      </c>
      <c r="N34" s="12">
        <f t="shared" si="10"/>
        <v>0.1183431952662722</v>
      </c>
      <c r="O34" s="12">
        <f t="shared" si="10"/>
        <v>0.14124293785310735</v>
      </c>
      <c r="P34" s="12">
        <f t="shared" si="10"/>
        <v>0.14285714285714285</v>
      </c>
      <c r="Q34" s="12">
        <f t="shared" si="10"/>
        <v>0.13978494623655913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0.526077097505669</v>
      </c>
      <c r="D36" s="13">
        <f t="shared" ref="D36:Q36" si="11">D23/D22</f>
        <v>0.52338530066815148</v>
      </c>
      <c r="E36" s="13">
        <f t="shared" si="11"/>
        <v>0.51020408163265307</v>
      </c>
      <c r="F36" s="13">
        <f t="shared" si="11"/>
        <v>0.51011235955056178</v>
      </c>
      <c r="G36" s="13">
        <f t="shared" si="11"/>
        <v>0.50678733031674206</v>
      </c>
      <c r="H36" s="13">
        <f t="shared" si="11"/>
        <v>0.50374064837905241</v>
      </c>
      <c r="I36" s="13">
        <f t="shared" si="11"/>
        <v>0.49216300940438873</v>
      </c>
      <c r="J36" s="13">
        <f t="shared" si="11"/>
        <v>0.53693181818181812</v>
      </c>
      <c r="K36" s="13">
        <f t="shared" si="11"/>
        <v>0.53731343283582089</v>
      </c>
      <c r="L36" s="13">
        <f t="shared" si="11"/>
        <v>0.53311258278145701</v>
      </c>
      <c r="M36" s="13">
        <f t="shared" si="11"/>
        <v>0.34939759036144574</v>
      </c>
      <c r="N36" s="13">
        <f t="shared" si="11"/>
        <v>0.3550295857988166</v>
      </c>
      <c r="O36" s="13">
        <f t="shared" si="11"/>
        <v>0.3672316384180791</v>
      </c>
      <c r="P36" s="13">
        <f t="shared" si="11"/>
        <v>0.36813186813186816</v>
      </c>
      <c r="Q36" s="13">
        <f t="shared" si="11"/>
        <v>0.36559139784946237</v>
      </c>
    </row>
    <row r="37" spans="1:17" ht="15" thickBot="1" x14ac:dyDescent="0.35">
      <c r="A37" s="10" t="s">
        <v>18</v>
      </c>
      <c r="B37" s="10"/>
      <c r="C37" s="13">
        <f>C24/C22</f>
        <v>0.47392290249433111</v>
      </c>
      <c r="D37" s="13">
        <f t="shared" ref="D37:Q37" si="12">D24/D22</f>
        <v>0.47661469933184852</v>
      </c>
      <c r="E37" s="13">
        <f t="shared" si="12"/>
        <v>0.48979591836734698</v>
      </c>
      <c r="F37" s="13">
        <f t="shared" si="12"/>
        <v>0.48988764044943822</v>
      </c>
      <c r="G37" s="13">
        <f t="shared" si="12"/>
        <v>0.49321266968325789</v>
      </c>
      <c r="H37" s="13">
        <f t="shared" si="12"/>
        <v>0.49625935162094764</v>
      </c>
      <c r="I37" s="13">
        <f t="shared" si="12"/>
        <v>0.50783699059561127</v>
      </c>
      <c r="J37" s="13">
        <f t="shared" si="12"/>
        <v>0.46306818181818182</v>
      </c>
      <c r="K37" s="13">
        <f t="shared" si="12"/>
        <v>0.46268656716417911</v>
      </c>
      <c r="L37" s="13">
        <f t="shared" si="12"/>
        <v>0.46688741721854304</v>
      </c>
      <c r="M37" s="13">
        <f t="shared" si="12"/>
        <v>0.6506024096385542</v>
      </c>
      <c r="N37" s="13">
        <f t="shared" si="12"/>
        <v>0.64497041420118351</v>
      </c>
      <c r="O37" s="13">
        <f t="shared" si="12"/>
        <v>0.63276836158192085</v>
      </c>
      <c r="P37" s="13">
        <f t="shared" si="12"/>
        <v>0.63186813186813173</v>
      </c>
      <c r="Q37" s="13">
        <f t="shared" si="12"/>
        <v>0.63440860215053763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8.6999999999999993</v>
      </c>
      <c r="D65" s="2">
        <f t="shared" ref="D65:Q65" si="13">D8</f>
        <v>8.3000000000000007</v>
      </c>
      <c r="E65" s="2">
        <f t="shared" si="13"/>
        <v>8.1</v>
      </c>
      <c r="F65" s="2">
        <f t="shared" si="13"/>
        <v>7.6999999999999993</v>
      </c>
      <c r="G65" s="2">
        <f t="shared" si="13"/>
        <v>8.4</v>
      </c>
      <c r="H65" s="2">
        <f t="shared" si="13"/>
        <v>7.8999999999999995</v>
      </c>
      <c r="I65" s="2">
        <f t="shared" si="13"/>
        <v>5.6</v>
      </c>
      <c r="J65" s="2">
        <f t="shared" si="13"/>
        <v>6.1</v>
      </c>
      <c r="K65" s="2">
        <f t="shared" si="13"/>
        <v>5.6</v>
      </c>
      <c r="L65" s="2">
        <f t="shared" si="13"/>
        <v>4.5999999999999996</v>
      </c>
      <c r="M65" s="2">
        <f t="shared" si="13"/>
        <v>3</v>
      </c>
      <c r="N65" s="2">
        <f t="shared" si="13"/>
        <v>2.8000000000000003</v>
      </c>
      <c r="O65" s="2">
        <f t="shared" si="13"/>
        <v>2.8000000000000003</v>
      </c>
      <c r="P65" s="2">
        <f t="shared" si="13"/>
        <v>2.9000000000000004</v>
      </c>
      <c r="Q65" s="2">
        <f t="shared" si="13"/>
        <v>2.9000000000000004</v>
      </c>
    </row>
    <row r="66" spans="1:17" s="1" customFormat="1" ht="10.199999999999999" customHeight="1" x14ac:dyDescent="0.2">
      <c r="A66" s="5" t="s">
        <v>8</v>
      </c>
      <c r="C66" s="2">
        <f>C14</f>
        <v>1.3</v>
      </c>
      <c r="D66" s="2">
        <f t="shared" ref="D66:Q67" si="14">D14</f>
        <v>1.3</v>
      </c>
      <c r="E66" s="2">
        <f t="shared" si="14"/>
        <v>1.4</v>
      </c>
      <c r="F66" s="2">
        <f t="shared" si="14"/>
        <v>1.5</v>
      </c>
      <c r="G66" s="2">
        <f t="shared" si="14"/>
        <v>1.6</v>
      </c>
      <c r="H66" s="2">
        <f t="shared" si="14"/>
        <v>1.4</v>
      </c>
      <c r="I66" s="2">
        <f t="shared" si="14"/>
        <v>1</v>
      </c>
      <c r="J66" s="2">
        <f t="shared" si="14"/>
        <v>0.8</v>
      </c>
      <c r="K66" s="2">
        <f t="shared" si="14"/>
        <v>0.8</v>
      </c>
      <c r="L66" s="2">
        <f t="shared" si="14"/>
        <v>1</v>
      </c>
      <c r="M66" s="2">
        <f t="shared" si="14"/>
        <v>0.9</v>
      </c>
      <c r="N66" s="2">
        <f t="shared" si="14"/>
        <v>1.2</v>
      </c>
      <c r="O66" s="2">
        <f t="shared" si="14"/>
        <v>1.2</v>
      </c>
      <c r="P66" s="2">
        <f t="shared" si="14"/>
        <v>1.2</v>
      </c>
      <c r="Q66" s="2">
        <f t="shared" si="14"/>
        <v>1.3</v>
      </c>
    </row>
    <row r="67" spans="1:17" s="1" customFormat="1" ht="10.199999999999999" customHeight="1" x14ac:dyDescent="0.2">
      <c r="A67" s="5" t="s">
        <v>9</v>
      </c>
      <c r="C67" s="2">
        <f>C15</f>
        <v>20.9</v>
      </c>
      <c r="D67" s="2">
        <f t="shared" si="14"/>
        <v>21.4</v>
      </c>
      <c r="E67" s="2">
        <f t="shared" si="14"/>
        <v>21.6</v>
      </c>
      <c r="F67" s="2">
        <f t="shared" si="14"/>
        <v>21.8</v>
      </c>
      <c r="G67" s="2">
        <f t="shared" si="14"/>
        <v>21.8</v>
      </c>
      <c r="H67" s="2">
        <f t="shared" si="14"/>
        <v>19.899999999999999</v>
      </c>
      <c r="I67" s="2">
        <f t="shared" si="14"/>
        <v>16.2</v>
      </c>
      <c r="J67" s="2">
        <f t="shared" si="14"/>
        <v>16.3</v>
      </c>
      <c r="K67" s="2">
        <f t="shared" si="14"/>
        <v>15.5</v>
      </c>
      <c r="L67" s="2">
        <f t="shared" si="14"/>
        <v>14.1</v>
      </c>
      <c r="M67" s="2">
        <f t="shared" si="14"/>
        <v>10.8</v>
      </c>
      <c r="N67" s="2">
        <f t="shared" si="14"/>
        <v>10.9</v>
      </c>
      <c r="O67" s="2">
        <f t="shared" si="14"/>
        <v>11.2</v>
      </c>
      <c r="P67" s="2">
        <f t="shared" si="14"/>
        <v>11.5</v>
      </c>
      <c r="Q67" s="2">
        <f t="shared" si="14"/>
        <v>11.8</v>
      </c>
    </row>
    <row r="68" spans="1:17" s="1" customFormat="1" ht="10.199999999999999" customHeight="1" x14ac:dyDescent="0.2">
      <c r="A68" s="5" t="s">
        <v>11</v>
      </c>
      <c r="C68" s="2">
        <f>C17</f>
        <v>13.2</v>
      </c>
      <c r="D68" s="2">
        <f t="shared" ref="D68:Q68" si="15">D17</f>
        <v>13.9</v>
      </c>
      <c r="E68" s="2">
        <f t="shared" si="15"/>
        <v>13</v>
      </c>
      <c r="F68" s="2">
        <f t="shared" si="15"/>
        <v>13.5</v>
      </c>
      <c r="G68" s="2">
        <f t="shared" si="15"/>
        <v>12.4</v>
      </c>
      <c r="H68" s="2">
        <f t="shared" si="15"/>
        <v>10.9</v>
      </c>
      <c r="I68" s="2">
        <f t="shared" si="15"/>
        <v>9.1</v>
      </c>
      <c r="J68" s="2">
        <f t="shared" si="15"/>
        <v>12</v>
      </c>
      <c r="K68" s="2">
        <f t="shared" si="15"/>
        <v>11.6</v>
      </c>
      <c r="L68" s="2">
        <f t="shared" si="15"/>
        <v>10.5</v>
      </c>
      <c r="M68" s="2">
        <f t="shared" si="15"/>
        <v>1.9</v>
      </c>
      <c r="N68" s="2">
        <f t="shared" si="15"/>
        <v>2</v>
      </c>
      <c r="O68" s="2">
        <f t="shared" si="15"/>
        <v>2.5</v>
      </c>
      <c r="P68" s="2">
        <f t="shared" si="15"/>
        <v>2.6</v>
      </c>
      <c r="Q68" s="2">
        <f t="shared" si="15"/>
        <v>2.6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34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25.8</v>
      </c>
      <c r="D8" s="7">
        <f t="shared" ref="D8:Q8" si="0">SUM(D9:D13)</f>
        <v>23.6</v>
      </c>
      <c r="E8" s="7">
        <f t="shared" si="0"/>
        <v>20.3</v>
      </c>
      <c r="F8" s="7">
        <f t="shared" si="0"/>
        <v>15.200000000000001</v>
      </c>
      <c r="G8" s="7">
        <f t="shared" si="0"/>
        <v>10.4</v>
      </c>
      <c r="H8" s="7">
        <f t="shared" si="0"/>
        <v>7</v>
      </c>
      <c r="I8" s="7">
        <f t="shared" si="0"/>
        <v>4.7</v>
      </c>
      <c r="J8" s="7">
        <f t="shared" si="0"/>
        <v>4</v>
      </c>
      <c r="K8" s="7">
        <f t="shared" si="0"/>
        <v>3.9000000000000004</v>
      </c>
      <c r="L8" s="7">
        <f t="shared" si="0"/>
        <v>4.3</v>
      </c>
      <c r="M8" s="7">
        <f t="shared" si="0"/>
        <v>3.7</v>
      </c>
      <c r="N8" s="7">
        <f t="shared" si="0"/>
        <v>3</v>
      </c>
      <c r="O8" s="7">
        <f t="shared" si="0"/>
        <v>2.9000000000000004</v>
      </c>
      <c r="P8" s="7">
        <f t="shared" si="0"/>
        <v>2.9000000000000004</v>
      </c>
      <c r="Q8" s="7">
        <f t="shared" si="0"/>
        <v>2.8000000000000003</v>
      </c>
    </row>
    <row r="9" spans="1:17" x14ac:dyDescent="0.3">
      <c r="A9" s="8"/>
      <c r="B9" s="8" t="s">
        <v>3</v>
      </c>
      <c r="C9" s="9">
        <v>0</v>
      </c>
      <c r="D9" s="9">
        <v>0.1</v>
      </c>
      <c r="E9" s="9">
        <v>0.1</v>
      </c>
      <c r="F9" s="9">
        <v>0.1</v>
      </c>
      <c r="G9" s="9">
        <v>0.1</v>
      </c>
      <c r="H9" s="9">
        <v>0.1</v>
      </c>
      <c r="I9" s="9">
        <v>0.1</v>
      </c>
      <c r="J9" s="9">
        <v>0.1</v>
      </c>
      <c r="K9" s="9">
        <v>0.1</v>
      </c>
      <c r="L9" s="9">
        <v>0.1</v>
      </c>
      <c r="M9" s="9">
        <v>0.1</v>
      </c>
      <c r="N9" s="9">
        <v>0.1</v>
      </c>
      <c r="O9" s="9">
        <v>0.1</v>
      </c>
      <c r="P9" s="9">
        <v>0.2</v>
      </c>
      <c r="Q9" s="9">
        <v>0.2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3.5</v>
      </c>
      <c r="D11" s="9">
        <v>3.4</v>
      </c>
      <c r="E11" s="9">
        <v>3</v>
      </c>
      <c r="F11" s="9">
        <v>2.7</v>
      </c>
      <c r="G11" s="9">
        <v>2.8</v>
      </c>
      <c r="H11" s="9">
        <v>2.7</v>
      </c>
      <c r="I11" s="9">
        <v>2.4</v>
      </c>
      <c r="J11" s="9">
        <v>2.5</v>
      </c>
      <c r="K11" s="9">
        <v>2.6</v>
      </c>
      <c r="L11" s="9">
        <v>3</v>
      </c>
      <c r="M11" s="9">
        <v>2.8</v>
      </c>
      <c r="N11" s="9">
        <v>2.2999999999999998</v>
      </c>
      <c r="O11" s="9">
        <v>2.2000000000000002</v>
      </c>
      <c r="P11" s="9">
        <v>2.1</v>
      </c>
      <c r="Q11" s="9">
        <v>2.1</v>
      </c>
    </row>
    <row r="12" spans="1:17" x14ac:dyDescent="0.3">
      <c r="A12" s="8"/>
      <c r="B12" s="8" t="s">
        <v>6</v>
      </c>
      <c r="C12" s="9">
        <v>22.3</v>
      </c>
      <c r="D12" s="9">
        <v>20.100000000000001</v>
      </c>
      <c r="E12" s="9">
        <v>17.2</v>
      </c>
      <c r="F12" s="9">
        <v>12.4</v>
      </c>
      <c r="G12" s="9">
        <v>7.5</v>
      </c>
      <c r="H12" s="9">
        <v>4.2</v>
      </c>
      <c r="I12" s="9">
        <v>2.2000000000000002</v>
      </c>
      <c r="J12" s="9">
        <v>1.4</v>
      </c>
      <c r="K12" s="9">
        <v>1.2</v>
      </c>
      <c r="L12" s="9">
        <v>1.2</v>
      </c>
      <c r="M12" s="9">
        <v>0.8</v>
      </c>
      <c r="N12" s="9">
        <v>0.6</v>
      </c>
      <c r="O12" s="9">
        <v>0.6</v>
      </c>
      <c r="P12" s="9">
        <v>0.6</v>
      </c>
      <c r="Q12" s="9">
        <v>0.5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265.8</v>
      </c>
      <c r="D14" s="7">
        <v>264.3</v>
      </c>
      <c r="E14" s="7">
        <v>262.10000000000002</v>
      </c>
      <c r="F14" s="7">
        <v>254.5</v>
      </c>
      <c r="G14" s="7">
        <v>274.39999999999998</v>
      </c>
      <c r="H14" s="7">
        <v>260.5</v>
      </c>
      <c r="I14" s="7">
        <v>234.2</v>
      </c>
      <c r="J14" s="7">
        <v>240.6</v>
      </c>
      <c r="K14" s="7">
        <v>242.9</v>
      </c>
      <c r="L14" s="7">
        <v>243.4</v>
      </c>
      <c r="M14" s="7">
        <v>239.8</v>
      </c>
      <c r="N14" s="7">
        <v>213.8</v>
      </c>
      <c r="O14" s="7">
        <v>213.1</v>
      </c>
      <c r="P14" s="7">
        <v>214.7</v>
      </c>
      <c r="Q14" s="7">
        <v>209.7</v>
      </c>
    </row>
    <row r="15" spans="1:17" x14ac:dyDescent="0.3">
      <c r="A15" s="6" t="s">
        <v>9</v>
      </c>
      <c r="B15" s="6"/>
      <c r="C15" s="7">
        <v>109.5</v>
      </c>
      <c r="D15" s="7">
        <v>107.3</v>
      </c>
      <c r="E15" s="7">
        <v>108.2</v>
      </c>
      <c r="F15" s="7">
        <v>109.9</v>
      </c>
      <c r="G15" s="7">
        <v>114.7</v>
      </c>
      <c r="H15" s="7">
        <v>110.6</v>
      </c>
      <c r="I15" s="7">
        <v>99.4</v>
      </c>
      <c r="J15" s="7">
        <v>101.1</v>
      </c>
      <c r="K15" s="7">
        <v>103.4</v>
      </c>
      <c r="L15" s="7">
        <v>105.4</v>
      </c>
      <c r="M15" s="7">
        <v>102.8</v>
      </c>
      <c r="N15" s="7">
        <v>96</v>
      </c>
      <c r="O15" s="7">
        <v>96.5</v>
      </c>
      <c r="P15" s="7">
        <v>97.6</v>
      </c>
      <c r="Q15" s="7">
        <v>99.3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2.9</v>
      </c>
      <c r="D17" s="7">
        <f t="shared" ref="D17:Q17" si="1">SUM(D18:D21)</f>
        <v>3.6</v>
      </c>
      <c r="E17" s="7">
        <f t="shared" si="1"/>
        <v>3.4</v>
      </c>
      <c r="F17" s="7">
        <f t="shared" si="1"/>
        <v>4.6999999999999993</v>
      </c>
      <c r="G17" s="7">
        <f t="shared" si="1"/>
        <v>4.7</v>
      </c>
      <c r="H17" s="7">
        <f t="shared" si="1"/>
        <v>4.7</v>
      </c>
      <c r="I17" s="7">
        <f t="shared" si="1"/>
        <v>3.8</v>
      </c>
      <c r="J17" s="7">
        <f t="shared" si="1"/>
        <v>4</v>
      </c>
      <c r="K17" s="7">
        <f t="shared" si="1"/>
        <v>3.1999999999999997</v>
      </c>
      <c r="L17" s="7">
        <f t="shared" si="1"/>
        <v>4.3</v>
      </c>
      <c r="M17" s="7">
        <f t="shared" si="1"/>
        <v>3.6</v>
      </c>
      <c r="N17" s="7">
        <f t="shared" si="1"/>
        <v>4.3</v>
      </c>
      <c r="O17" s="7">
        <f t="shared" si="1"/>
        <v>5.8</v>
      </c>
      <c r="P17" s="7">
        <f t="shared" si="1"/>
        <v>5.3000000000000007</v>
      </c>
      <c r="Q17" s="7">
        <f t="shared" si="1"/>
        <v>5.5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2.9</v>
      </c>
      <c r="D19" s="9">
        <v>3.6</v>
      </c>
      <c r="E19" s="9">
        <v>3.4</v>
      </c>
      <c r="F19" s="9">
        <v>3.3</v>
      </c>
      <c r="G19" s="9">
        <v>3.2</v>
      </c>
      <c r="H19" s="9">
        <v>3.4</v>
      </c>
      <c r="I19" s="9">
        <v>2.8</v>
      </c>
      <c r="J19" s="9">
        <v>2.7</v>
      </c>
      <c r="K19" s="9">
        <v>2.8</v>
      </c>
      <c r="L19" s="9">
        <v>2.8</v>
      </c>
      <c r="M19" s="9">
        <v>2.1</v>
      </c>
      <c r="N19" s="9">
        <v>3.1</v>
      </c>
      <c r="O19" s="9">
        <v>4.3</v>
      </c>
      <c r="P19" s="9">
        <v>4.2</v>
      </c>
      <c r="Q19" s="9">
        <v>4.2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1.4</v>
      </c>
      <c r="G21" s="9">
        <v>1.5</v>
      </c>
      <c r="H21" s="9">
        <v>1.3</v>
      </c>
      <c r="I21" s="9">
        <v>1</v>
      </c>
      <c r="J21" s="9">
        <v>1.3</v>
      </c>
      <c r="K21" s="9">
        <v>0.4</v>
      </c>
      <c r="L21" s="9">
        <v>1.5</v>
      </c>
      <c r="M21" s="9">
        <v>1.5</v>
      </c>
      <c r="N21" s="9">
        <v>1.2</v>
      </c>
      <c r="O21" s="9">
        <v>1.5</v>
      </c>
      <c r="P21" s="9">
        <v>1.1000000000000001</v>
      </c>
      <c r="Q21" s="9">
        <v>1.3</v>
      </c>
    </row>
    <row r="22" spans="1:17" ht="15" thickBot="1" x14ac:dyDescent="0.35">
      <c r="A22" s="10" t="s">
        <v>16</v>
      </c>
      <c r="B22" s="10"/>
      <c r="C22" s="11">
        <f>C7+C8+C14+C15+C16+C17</f>
        <v>404</v>
      </c>
      <c r="D22" s="11">
        <f t="shared" ref="D22:Q22" si="2">D7+D8+D14+D15+D16+D17</f>
        <v>398.80000000000007</v>
      </c>
      <c r="E22" s="11">
        <f t="shared" si="2"/>
        <v>394</v>
      </c>
      <c r="F22" s="11">
        <f t="shared" si="2"/>
        <v>384.3</v>
      </c>
      <c r="G22" s="11">
        <f t="shared" si="2"/>
        <v>404.19999999999993</v>
      </c>
      <c r="H22" s="11">
        <f t="shared" si="2"/>
        <v>382.8</v>
      </c>
      <c r="I22" s="11">
        <f t="shared" si="2"/>
        <v>342.09999999999997</v>
      </c>
      <c r="J22" s="11">
        <f t="shared" si="2"/>
        <v>349.7</v>
      </c>
      <c r="K22" s="11">
        <f t="shared" si="2"/>
        <v>353.40000000000003</v>
      </c>
      <c r="L22" s="11">
        <f t="shared" si="2"/>
        <v>357.40000000000003</v>
      </c>
      <c r="M22" s="11">
        <f t="shared" si="2"/>
        <v>349.90000000000003</v>
      </c>
      <c r="N22" s="11">
        <f t="shared" si="2"/>
        <v>317.10000000000002</v>
      </c>
      <c r="O22" s="11">
        <f t="shared" si="2"/>
        <v>318.3</v>
      </c>
      <c r="P22" s="11">
        <f t="shared" si="2"/>
        <v>320.5</v>
      </c>
      <c r="Q22" s="11">
        <f t="shared" si="2"/>
        <v>317.3</v>
      </c>
    </row>
    <row r="23" spans="1:17" ht="15" thickBot="1" x14ac:dyDescent="0.35">
      <c r="A23" s="10" t="s">
        <v>17</v>
      </c>
      <c r="B23" s="10"/>
      <c r="C23" s="11">
        <f>C7+C8+C14+C16+C17</f>
        <v>294.5</v>
      </c>
      <c r="D23" s="11">
        <f t="shared" ref="D23:Q23" si="3">D7+D8+D14+D16+D17</f>
        <v>291.50000000000006</v>
      </c>
      <c r="E23" s="11">
        <f t="shared" si="3"/>
        <v>285.8</v>
      </c>
      <c r="F23" s="11">
        <f t="shared" si="3"/>
        <v>274.39999999999998</v>
      </c>
      <c r="G23" s="11">
        <f t="shared" si="3"/>
        <v>289.49999999999994</v>
      </c>
      <c r="H23" s="11">
        <f t="shared" si="3"/>
        <v>272.2</v>
      </c>
      <c r="I23" s="11">
        <f t="shared" si="3"/>
        <v>242.7</v>
      </c>
      <c r="J23" s="11">
        <f t="shared" si="3"/>
        <v>248.6</v>
      </c>
      <c r="K23" s="11">
        <f t="shared" si="3"/>
        <v>250</v>
      </c>
      <c r="L23" s="11">
        <f t="shared" si="3"/>
        <v>252.00000000000003</v>
      </c>
      <c r="M23" s="11">
        <f t="shared" si="3"/>
        <v>247.1</v>
      </c>
      <c r="N23" s="11">
        <f t="shared" si="3"/>
        <v>221.10000000000002</v>
      </c>
      <c r="O23" s="11">
        <f t="shared" si="3"/>
        <v>221.8</v>
      </c>
      <c r="P23" s="11">
        <f t="shared" si="3"/>
        <v>222.9</v>
      </c>
      <c r="Q23" s="11">
        <f t="shared" si="3"/>
        <v>218</v>
      </c>
    </row>
    <row r="24" spans="1:17" ht="15" thickBot="1" x14ac:dyDescent="0.35">
      <c r="A24" s="10" t="s">
        <v>18</v>
      </c>
      <c r="B24" s="10"/>
      <c r="C24" s="11">
        <f>C15</f>
        <v>109.5</v>
      </c>
      <c r="D24" s="11">
        <f t="shared" ref="D24:Q24" si="4">D15</f>
        <v>107.3</v>
      </c>
      <c r="E24" s="11">
        <f t="shared" si="4"/>
        <v>108.2</v>
      </c>
      <c r="F24" s="11">
        <f t="shared" si="4"/>
        <v>109.9</v>
      </c>
      <c r="G24" s="11">
        <f t="shared" si="4"/>
        <v>114.7</v>
      </c>
      <c r="H24" s="11">
        <f t="shared" si="4"/>
        <v>110.6</v>
      </c>
      <c r="I24" s="11">
        <f t="shared" si="4"/>
        <v>99.4</v>
      </c>
      <c r="J24" s="11">
        <f t="shared" si="4"/>
        <v>101.1</v>
      </c>
      <c r="K24" s="11">
        <f t="shared" si="4"/>
        <v>103.4</v>
      </c>
      <c r="L24" s="11">
        <f t="shared" si="4"/>
        <v>105.4</v>
      </c>
      <c r="M24" s="11">
        <f t="shared" si="4"/>
        <v>102.8</v>
      </c>
      <c r="N24" s="11">
        <f t="shared" si="4"/>
        <v>96</v>
      </c>
      <c r="O24" s="11">
        <f t="shared" si="4"/>
        <v>96.5</v>
      </c>
      <c r="P24" s="11">
        <f t="shared" si="4"/>
        <v>97.6</v>
      </c>
      <c r="Q24" s="11">
        <f t="shared" si="4"/>
        <v>99.3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6.3861386138613863E-2</v>
      </c>
      <c r="D30" s="12">
        <f t="shared" ref="D30:Q30" si="6">D8/D22</f>
        <v>5.9177532597793375E-2</v>
      </c>
      <c r="E30" s="12">
        <f t="shared" si="6"/>
        <v>5.1522842639593912E-2</v>
      </c>
      <c r="F30" s="12">
        <f t="shared" si="6"/>
        <v>3.9552432995055946E-2</v>
      </c>
      <c r="G30" s="12">
        <f t="shared" si="6"/>
        <v>2.5729836714497779E-2</v>
      </c>
      <c r="H30" s="12">
        <f t="shared" si="6"/>
        <v>1.8286311389759665E-2</v>
      </c>
      <c r="I30" s="12">
        <f t="shared" si="6"/>
        <v>1.3738672902660043E-2</v>
      </c>
      <c r="J30" s="12">
        <f t="shared" si="6"/>
        <v>1.1438375750643409E-2</v>
      </c>
      <c r="K30" s="12">
        <f t="shared" si="6"/>
        <v>1.1035653650254669E-2</v>
      </c>
      <c r="L30" s="12">
        <f t="shared" si="6"/>
        <v>1.2031337437045325E-2</v>
      </c>
      <c r="M30" s="12">
        <f t="shared" si="6"/>
        <v>1.0574449842812231E-2</v>
      </c>
      <c r="N30" s="12">
        <f t="shared" si="6"/>
        <v>9.4607379375591296E-3</v>
      </c>
      <c r="O30" s="12">
        <f t="shared" si="6"/>
        <v>9.1109016650958215E-3</v>
      </c>
      <c r="P30" s="12">
        <f t="shared" si="6"/>
        <v>9.0483619344773804E-3</v>
      </c>
      <c r="Q30" s="12">
        <f t="shared" si="6"/>
        <v>8.8244563504569808E-3</v>
      </c>
    </row>
    <row r="31" spans="1:17" x14ac:dyDescent="0.3">
      <c r="A31" s="12" t="s">
        <v>8</v>
      </c>
      <c r="B31" s="12"/>
      <c r="C31" s="12">
        <f>C14/C22</f>
        <v>0.65792079207920795</v>
      </c>
      <c r="D31" s="12">
        <f t="shared" ref="D31:Q31" si="7">D14/D22</f>
        <v>0.66273821464393168</v>
      </c>
      <c r="E31" s="12">
        <f t="shared" si="7"/>
        <v>0.66522842639593915</v>
      </c>
      <c r="F31" s="12">
        <f t="shared" si="7"/>
        <v>0.66224303929221962</v>
      </c>
      <c r="G31" s="12">
        <f t="shared" si="7"/>
        <v>0.6788718456209798</v>
      </c>
      <c r="H31" s="12">
        <f t="shared" si="7"/>
        <v>0.68051201671891326</v>
      </c>
      <c r="I31" s="12">
        <f t="shared" si="7"/>
        <v>0.68459514761765572</v>
      </c>
      <c r="J31" s="12">
        <f t="shared" si="7"/>
        <v>0.68801830140120102</v>
      </c>
      <c r="K31" s="12">
        <f t="shared" si="7"/>
        <v>0.68732314657611771</v>
      </c>
      <c r="L31" s="12">
        <f t="shared" si="7"/>
        <v>0.68102965864577503</v>
      </c>
      <c r="M31" s="12">
        <f t="shared" si="7"/>
        <v>0.6853386681909116</v>
      </c>
      <c r="N31" s="12">
        <f t="shared" si="7"/>
        <v>0.67423525701671394</v>
      </c>
      <c r="O31" s="12">
        <f t="shared" si="7"/>
        <v>0.66949418787307569</v>
      </c>
      <c r="P31" s="12">
        <f t="shared" si="7"/>
        <v>0.66989079563182519</v>
      </c>
      <c r="Q31" s="12">
        <f t="shared" si="7"/>
        <v>0.66088874881815307</v>
      </c>
    </row>
    <row r="32" spans="1:17" x14ac:dyDescent="0.3">
      <c r="A32" s="12" t="s">
        <v>9</v>
      </c>
      <c r="B32" s="12"/>
      <c r="C32" s="12">
        <f>C15/C22</f>
        <v>0.27103960396039606</v>
      </c>
      <c r="D32" s="12">
        <f t="shared" ref="D32:Q32" si="8">D15/D22</f>
        <v>0.26905717151454356</v>
      </c>
      <c r="E32" s="12">
        <f t="shared" si="8"/>
        <v>0.27461928934010155</v>
      </c>
      <c r="F32" s="12">
        <f t="shared" si="8"/>
        <v>0.28597449908925321</v>
      </c>
      <c r="G32" s="12">
        <f t="shared" si="8"/>
        <v>0.28377041068777836</v>
      </c>
      <c r="H32" s="12">
        <f t="shared" si="8"/>
        <v>0.28892371995820271</v>
      </c>
      <c r="I32" s="12">
        <f t="shared" si="8"/>
        <v>0.29055831628178902</v>
      </c>
      <c r="J32" s="12">
        <f t="shared" si="8"/>
        <v>0.28910494709751217</v>
      </c>
      <c r="K32" s="12">
        <f t="shared" si="8"/>
        <v>0.29258630447085454</v>
      </c>
      <c r="L32" s="12">
        <f t="shared" si="8"/>
        <v>0.29490766648013428</v>
      </c>
      <c r="M32" s="12">
        <f t="shared" si="8"/>
        <v>0.29379822806516143</v>
      </c>
      <c r="N32" s="12">
        <f t="shared" si="8"/>
        <v>0.30274361400189215</v>
      </c>
      <c r="O32" s="12">
        <f t="shared" si="8"/>
        <v>0.30317310713163681</v>
      </c>
      <c r="P32" s="12">
        <f t="shared" si="8"/>
        <v>0.30452418096723866</v>
      </c>
      <c r="Q32" s="12">
        <f t="shared" si="8"/>
        <v>0.31295304128584933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7.1782178217821777E-3</v>
      </c>
      <c r="D34" s="12">
        <f t="shared" ref="D34:Q34" si="10">D17/D22</f>
        <v>9.0270812437311925E-3</v>
      </c>
      <c r="E34" s="12">
        <f t="shared" si="10"/>
        <v>8.6294416243654828E-3</v>
      </c>
      <c r="F34" s="12">
        <f t="shared" si="10"/>
        <v>1.2230028623471244E-2</v>
      </c>
      <c r="G34" s="12">
        <f t="shared" si="10"/>
        <v>1.1627906976744188E-2</v>
      </c>
      <c r="H34" s="12">
        <f t="shared" si="10"/>
        <v>1.2277951933124347E-2</v>
      </c>
      <c r="I34" s="12">
        <f t="shared" si="10"/>
        <v>1.1107863197895354E-2</v>
      </c>
      <c r="J34" s="12">
        <f t="shared" si="10"/>
        <v>1.1438375750643409E-2</v>
      </c>
      <c r="K34" s="12">
        <f t="shared" si="10"/>
        <v>9.0548953027730604E-3</v>
      </c>
      <c r="L34" s="12">
        <f t="shared" si="10"/>
        <v>1.2031337437045325E-2</v>
      </c>
      <c r="M34" s="12">
        <f t="shared" si="10"/>
        <v>1.0288653901114603E-2</v>
      </c>
      <c r="N34" s="12">
        <f t="shared" si="10"/>
        <v>1.3560391043834752E-2</v>
      </c>
      <c r="O34" s="12">
        <f t="shared" si="10"/>
        <v>1.8221803330191643E-2</v>
      </c>
      <c r="P34" s="12">
        <f t="shared" si="10"/>
        <v>1.6536661466458661E-2</v>
      </c>
      <c r="Q34" s="12">
        <f t="shared" si="10"/>
        <v>1.7333753545540499E-2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0.72896039603960394</v>
      </c>
      <c r="D36" s="13">
        <f t="shared" ref="D36:Q36" si="11">D23/D22</f>
        <v>0.73094282848545644</v>
      </c>
      <c r="E36" s="13">
        <f t="shared" si="11"/>
        <v>0.72538071065989851</v>
      </c>
      <c r="F36" s="13">
        <f t="shared" si="11"/>
        <v>0.71402550091074668</v>
      </c>
      <c r="G36" s="13">
        <f t="shared" si="11"/>
        <v>0.71622958931222169</v>
      </c>
      <c r="H36" s="13">
        <f t="shared" si="11"/>
        <v>0.71107628004179724</v>
      </c>
      <c r="I36" s="13">
        <f t="shared" si="11"/>
        <v>0.70944168371821104</v>
      </c>
      <c r="J36" s="13">
        <f t="shared" si="11"/>
        <v>0.71089505290248789</v>
      </c>
      <c r="K36" s="13">
        <f t="shared" si="11"/>
        <v>0.70741369552914535</v>
      </c>
      <c r="L36" s="13">
        <f t="shared" si="11"/>
        <v>0.70509233351986567</v>
      </c>
      <c r="M36" s="13">
        <f t="shared" si="11"/>
        <v>0.70620177193483846</v>
      </c>
      <c r="N36" s="13">
        <f t="shared" si="11"/>
        <v>0.69725638599810791</v>
      </c>
      <c r="O36" s="13">
        <f t="shared" si="11"/>
        <v>0.69682689286836319</v>
      </c>
      <c r="P36" s="13">
        <f t="shared" si="11"/>
        <v>0.69547581903276134</v>
      </c>
      <c r="Q36" s="13">
        <f t="shared" si="11"/>
        <v>0.68704695871415067</v>
      </c>
    </row>
    <row r="37" spans="1:17" ht="15" thickBot="1" x14ac:dyDescent="0.35">
      <c r="A37" s="10" t="s">
        <v>18</v>
      </c>
      <c r="B37" s="10"/>
      <c r="C37" s="13">
        <f>C24/C22</f>
        <v>0.27103960396039606</v>
      </c>
      <c r="D37" s="13">
        <f t="shared" ref="D37:Q37" si="12">D24/D22</f>
        <v>0.26905717151454356</v>
      </c>
      <c r="E37" s="13">
        <f t="shared" si="12"/>
        <v>0.27461928934010155</v>
      </c>
      <c r="F37" s="13">
        <f t="shared" si="12"/>
        <v>0.28597449908925321</v>
      </c>
      <c r="G37" s="13">
        <f t="shared" si="12"/>
        <v>0.28377041068777836</v>
      </c>
      <c r="H37" s="13">
        <f t="shared" si="12"/>
        <v>0.28892371995820271</v>
      </c>
      <c r="I37" s="13">
        <f t="shared" si="12"/>
        <v>0.29055831628178902</v>
      </c>
      <c r="J37" s="13">
        <f t="shared" si="12"/>
        <v>0.28910494709751217</v>
      </c>
      <c r="K37" s="13">
        <f t="shared" si="12"/>
        <v>0.29258630447085454</v>
      </c>
      <c r="L37" s="13">
        <f t="shared" si="12"/>
        <v>0.29490766648013428</v>
      </c>
      <c r="M37" s="13">
        <f t="shared" si="12"/>
        <v>0.29379822806516143</v>
      </c>
      <c r="N37" s="13">
        <f t="shared" si="12"/>
        <v>0.30274361400189215</v>
      </c>
      <c r="O37" s="13">
        <f t="shared" si="12"/>
        <v>0.30317310713163681</v>
      </c>
      <c r="P37" s="13">
        <f t="shared" si="12"/>
        <v>0.30452418096723866</v>
      </c>
      <c r="Q37" s="13">
        <f t="shared" si="12"/>
        <v>0.31295304128584933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25.8</v>
      </c>
      <c r="D65" s="2">
        <f t="shared" ref="D65:Q65" si="13">D8</f>
        <v>23.6</v>
      </c>
      <c r="E65" s="2">
        <f t="shared" si="13"/>
        <v>20.3</v>
      </c>
      <c r="F65" s="2">
        <f t="shared" si="13"/>
        <v>15.200000000000001</v>
      </c>
      <c r="G65" s="2">
        <f t="shared" si="13"/>
        <v>10.4</v>
      </c>
      <c r="H65" s="2">
        <f t="shared" si="13"/>
        <v>7</v>
      </c>
      <c r="I65" s="2">
        <f t="shared" si="13"/>
        <v>4.7</v>
      </c>
      <c r="J65" s="2">
        <f t="shared" si="13"/>
        <v>4</v>
      </c>
      <c r="K65" s="2">
        <f t="shared" si="13"/>
        <v>3.9000000000000004</v>
      </c>
      <c r="L65" s="2">
        <f t="shared" si="13"/>
        <v>4.3</v>
      </c>
      <c r="M65" s="2">
        <f t="shared" si="13"/>
        <v>3.7</v>
      </c>
      <c r="N65" s="2">
        <f t="shared" si="13"/>
        <v>3</v>
      </c>
      <c r="O65" s="2">
        <f t="shared" si="13"/>
        <v>2.9000000000000004</v>
      </c>
      <c r="P65" s="2">
        <f t="shared" si="13"/>
        <v>2.9000000000000004</v>
      </c>
      <c r="Q65" s="2">
        <f t="shared" si="13"/>
        <v>2.8000000000000003</v>
      </c>
    </row>
    <row r="66" spans="1:17" s="1" customFormat="1" ht="10.199999999999999" customHeight="1" x14ac:dyDescent="0.2">
      <c r="A66" s="5" t="s">
        <v>8</v>
      </c>
      <c r="C66" s="2">
        <f>C14</f>
        <v>265.8</v>
      </c>
      <c r="D66" s="2">
        <f t="shared" ref="D66:Q67" si="14">D14</f>
        <v>264.3</v>
      </c>
      <c r="E66" s="2">
        <f t="shared" si="14"/>
        <v>262.10000000000002</v>
      </c>
      <c r="F66" s="2">
        <f t="shared" si="14"/>
        <v>254.5</v>
      </c>
      <c r="G66" s="2">
        <f t="shared" si="14"/>
        <v>274.39999999999998</v>
      </c>
      <c r="H66" s="2">
        <f t="shared" si="14"/>
        <v>260.5</v>
      </c>
      <c r="I66" s="2">
        <f t="shared" si="14"/>
        <v>234.2</v>
      </c>
      <c r="J66" s="2">
        <f t="shared" si="14"/>
        <v>240.6</v>
      </c>
      <c r="K66" s="2">
        <f t="shared" si="14"/>
        <v>242.9</v>
      </c>
      <c r="L66" s="2">
        <f t="shared" si="14"/>
        <v>243.4</v>
      </c>
      <c r="M66" s="2">
        <f t="shared" si="14"/>
        <v>239.8</v>
      </c>
      <c r="N66" s="2">
        <f t="shared" si="14"/>
        <v>213.8</v>
      </c>
      <c r="O66" s="2">
        <f t="shared" si="14"/>
        <v>213.1</v>
      </c>
      <c r="P66" s="2">
        <f t="shared" si="14"/>
        <v>214.7</v>
      </c>
      <c r="Q66" s="2">
        <f t="shared" si="14"/>
        <v>209.7</v>
      </c>
    </row>
    <row r="67" spans="1:17" s="1" customFormat="1" ht="10.199999999999999" customHeight="1" x14ac:dyDescent="0.2">
      <c r="A67" s="5" t="s">
        <v>9</v>
      </c>
      <c r="C67" s="2">
        <f>C15</f>
        <v>109.5</v>
      </c>
      <c r="D67" s="2">
        <f t="shared" si="14"/>
        <v>107.3</v>
      </c>
      <c r="E67" s="2">
        <f t="shared" si="14"/>
        <v>108.2</v>
      </c>
      <c r="F67" s="2">
        <f t="shared" si="14"/>
        <v>109.9</v>
      </c>
      <c r="G67" s="2">
        <f t="shared" si="14"/>
        <v>114.7</v>
      </c>
      <c r="H67" s="2">
        <f t="shared" si="14"/>
        <v>110.6</v>
      </c>
      <c r="I67" s="2">
        <f t="shared" si="14"/>
        <v>99.4</v>
      </c>
      <c r="J67" s="2">
        <f t="shared" si="14"/>
        <v>101.1</v>
      </c>
      <c r="K67" s="2">
        <f t="shared" si="14"/>
        <v>103.4</v>
      </c>
      <c r="L67" s="2">
        <f t="shared" si="14"/>
        <v>105.4</v>
      </c>
      <c r="M67" s="2">
        <f t="shared" si="14"/>
        <v>102.8</v>
      </c>
      <c r="N67" s="2">
        <f t="shared" si="14"/>
        <v>96</v>
      </c>
      <c r="O67" s="2">
        <f t="shared" si="14"/>
        <v>96.5</v>
      </c>
      <c r="P67" s="2">
        <f t="shared" si="14"/>
        <v>97.6</v>
      </c>
      <c r="Q67" s="2">
        <f t="shared" si="14"/>
        <v>99.3</v>
      </c>
    </row>
    <row r="68" spans="1:17" s="1" customFormat="1" ht="10.199999999999999" customHeight="1" x14ac:dyDescent="0.2">
      <c r="A68" s="5" t="s">
        <v>11</v>
      </c>
      <c r="C68" s="2">
        <f>C17</f>
        <v>2.9</v>
      </c>
      <c r="D68" s="2">
        <f t="shared" ref="D68:Q68" si="15">D17</f>
        <v>3.6</v>
      </c>
      <c r="E68" s="2">
        <f t="shared" si="15"/>
        <v>3.4</v>
      </c>
      <c r="F68" s="2">
        <f t="shared" si="15"/>
        <v>4.6999999999999993</v>
      </c>
      <c r="G68" s="2">
        <f t="shared" si="15"/>
        <v>4.7</v>
      </c>
      <c r="H68" s="2">
        <f t="shared" si="15"/>
        <v>4.7</v>
      </c>
      <c r="I68" s="2">
        <f t="shared" si="15"/>
        <v>3.8</v>
      </c>
      <c r="J68" s="2">
        <f t="shared" si="15"/>
        <v>4</v>
      </c>
      <c r="K68" s="2">
        <f t="shared" si="15"/>
        <v>3.1999999999999997</v>
      </c>
      <c r="L68" s="2">
        <f t="shared" si="15"/>
        <v>4.3</v>
      </c>
      <c r="M68" s="2">
        <f t="shared" si="15"/>
        <v>3.6</v>
      </c>
      <c r="N68" s="2">
        <f t="shared" si="15"/>
        <v>4.3</v>
      </c>
      <c r="O68" s="2">
        <f t="shared" si="15"/>
        <v>5.8</v>
      </c>
      <c r="P68" s="2">
        <f t="shared" si="15"/>
        <v>5.3000000000000007</v>
      </c>
      <c r="Q68" s="2">
        <f t="shared" si="15"/>
        <v>5.5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30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2.2000000000000002</v>
      </c>
      <c r="D8" s="7">
        <f t="shared" ref="D8:Q8" si="0">SUM(D9:D13)</f>
        <v>1.5</v>
      </c>
      <c r="E8" s="7">
        <f t="shared" si="0"/>
        <v>1.5999999999999999</v>
      </c>
      <c r="F8" s="7">
        <f t="shared" si="0"/>
        <v>1.4</v>
      </c>
      <c r="G8" s="7">
        <f t="shared" si="0"/>
        <v>1.3</v>
      </c>
      <c r="H8" s="7">
        <f t="shared" si="0"/>
        <v>1.2000000000000002</v>
      </c>
      <c r="I8" s="7">
        <f t="shared" si="0"/>
        <v>1.2000000000000002</v>
      </c>
      <c r="J8" s="7">
        <f t="shared" si="0"/>
        <v>1.2000000000000002</v>
      </c>
      <c r="K8" s="7">
        <f t="shared" si="0"/>
        <v>0.79999999999999993</v>
      </c>
      <c r="L8" s="7">
        <f t="shared" si="0"/>
        <v>0.9</v>
      </c>
      <c r="M8" s="7">
        <f t="shared" si="0"/>
        <v>0.8</v>
      </c>
      <c r="N8" s="7">
        <f t="shared" si="0"/>
        <v>0.7</v>
      </c>
      <c r="O8" s="7">
        <f t="shared" si="0"/>
        <v>0.7</v>
      </c>
      <c r="P8" s="7">
        <f t="shared" si="0"/>
        <v>0.7</v>
      </c>
      <c r="Q8" s="7">
        <f t="shared" si="0"/>
        <v>0.7</v>
      </c>
    </row>
    <row r="9" spans="1:17" x14ac:dyDescent="0.3">
      <c r="A9" s="8"/>
      <c r="B9" s="8" t="s">
        <v>3</v>
      </c>
      <c r="C9" s="9">
        <v>1</v>
      </c>
      <c r="D9" s="9">
        <v>0.3</v>
      </c>
      <c r="E9" s="9">
        <v>0.2</v>
      </c>
      <c r="F9" s="9">
        <v>0.2</v>
      </c>
      <c r="G9" s="9">
        <v>0.1</v>
      </c>
      <c r="H9" s="9">
        <v>0.1</v>
      </c>
      <c r="I9" s="9">
        <v>0.1</v>
      </c>
      <c r="J9" s="9">
        <v>0.1</v>
      </c>
      <c r="K9" s="9">
        <v>0.1</v>
      </c>
      <c r="L9" s="9">
        <v>0.1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1</v>
      </c>
      <c r="D11" s="9">
        <v>1.2</v>
      </c>
      <c r="E11" s="9">
        <v>1.4</v>
      </c>
      <c r="F11" s="9">
        <v>1.2</v>
      </c>
      <c r="G11" s="9">
        <v>1.2</v>
      </c>
      <c r="H11" s="9">
        <v>1.1000000000000001</v>
      </c>
      <c r="I11" s="9">
        <v>1.1000000000000001</v>
      </c>
      <c r="J11" s="9">
        <v>1.1000000000000001</v>
      </c>
      <c r="K11" s="9">
        <v>0.7</v>
      </c>
      <c r="L11" s="9">
        <v>0.8</v>
      </c>
      <c r="M11" s="9">
        <v>0.8</v>
      </c>
      <c r="N11" s="9">
        <v>0.7</v>
      </c>
      <c r="O11" s="9">
        <v>0.7</v>
      </c>
      <c r="P11" s="9">
        <v>0.7</v>
      </c>
      <c r="Q11" s="9">
        <v>0.7</v>
      </c>
    </row>
    <row r="12" spans="1:17" x14ac:dyDescent="0.3">
      <c r="A12" s="8"/>
      <c r="B12" s="8" t="s">
        <v>6</v>
      </c>
      <c r="C12" s="9">
        <v>0.2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20.399999999999999</v>
      </c>
      <c r="D14" s="7">
        <v>20.5</v>
      </c>
      <c r="E14" s="7">
        <v>22.4</v>
      </c>
      <c r="F14" s="7">
        <v>23.5</v>
      </c>
      <c r="G14" s="7">
        <v>19.7</v>
      </c>
      <c r="H14" s="7">
        <v>19.600000000000001</v>
      </c>
      <c r="I14" s="7">
        <v>16.399999999999999</v>
      </c>
      <c r="J14" s="7">
        <v>15.5</v>
      </c>
      <c r="K14" s="7">
        <v>14.8</v>
      </c>
      <c r="L14" s="7">
        <v>13.9</v>
      </c>
      <c r="M14" s="7">
        <v>13.8</v>
      </c>
      <c r="N14" s="7">
        <v>12.7</v>
      </c>
      <c r="O14" s="7">
        <v>12.7</v>
      </c>
      <c r="P14" s="7">
        <v>13.4</v>
      </c>
      <c r="Q14" s="7">
        <v>13.2</v>
      </c>
    </row>
    <row r="15" spans="1:17" x14ac:dyDescent="0.3">
      <c r="A15" s="6" t="s">
        <v>9</v>
      </c>
      <c r="B15" s="6"/>
      <c r="C15" s="7">
        <v>29.9</v>
      </c>
      <c r="D15" s="7">
        <v>29.5</v>
      </c>
      <c r="E15" s="7">
        <v>30.7</v>
      </c>
      <c r="F15" s="7">
        <v>32</v>
      </c>
      <c r="G15" s="7">
        <v>31.4</v>
      </c>
      <c r="H15" s="7">
        <v>31</v>
      </c>
      <c r="I15" s="7">
        <v>26.8</v>
      </c>
      <c r="J15" s="7">
        <v>27.3</v>
      </c>
      <c r="K15" s="7">
        <v>25.9</v>
      </c>
      <c r="L15" s="7">
        <v>23.9</v>
      </c>
      <c r="M15" s="7">
        <v>22.6</v>
      </c>
      <c r="N15" s="7">
        <v>21.8</v>
      </c>
      <c r="O15" s="7">
        <v>21.9</v>
      </c>
      <c r="P15" s="7">
        <v>21.7</v>
      </c>
      <c r="Q15" s="7">
        <v>21.5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52.5</v>
      </c>
      <c r="D22" s="11">
        <f t="shared" ref="D22:Q22" si="2">D7+D8+D14+D15+D16+D17</f>
        <v>51.5</v>
      </c>
      <c r="E22" s="11">
        <f t="shared" si="2"/>
        <v>54.7</v>
      </c>
      <c r="F22" s="11">
        <f t="shared" si="2"/>
        <v>56.9</v>
      </c>
      <c r="G22" s="11">
        <f t="shared" si="2"/>
        <v>52.4</v>
      </c>
      <c r="H22" s="11">
        <f t="shared" si="2"/>
        <v>51.8</v>
      </c>
      <c r="I22" s="11">
        <f t="shared" si="2"/>
        <v>44.4</v>
      </c>
      <c r="J22" s="11">
        <f t="shared" si="2"/>
        <v>44</v>
      </c>
      <c r="K22" s="11">
        <f t="shared" si="2"/>
        <v>41.5</v>
      </c>
      <c r="L22" s="11">
        <f t="shared" si="2"/>
        <v>38.700000000000003</v>
      </c>
      <c r="M22" s="11">
        <f t="shared" si="2"/>
        <v>37.200000000000003</v>
      </c>
      <c r="N22" s="11">
        <f t="shared" si="2"/>
        <v>35.200000000000003</v>
      </c>
      <c r="O22" s="11">
        <f t="shared" si="2"/>
        <v>35.299999999999997</v>
      </c>
      <c r="P22" s="11">
        <f t="shared" si="2"/>
        <v>35.799999999999997</v>
      </c>
      <c r="Q22" s="11">
        <f t="shared" si="2"/>
        <v>35.4</v>
      </c>
    </row>
    <row r="23" spans="1:17" ht="15" thickBot="1" x14ac:dyDescent="0.35">
      <c r="A23" s="10" t="s">
        <v>17</v>
      </c>
      <c r="B23" s="10"/>
      <c r="C23" s="11">
        <f>C7+C8+C14+C16+C17</f>
        <v>22.599999999999998</v>
      </c>
      <c r="D23" s="11">
        <f t="shared" ref="D23:Q23" si="3">D7+D8+D14+D16+D17</f>
        <v>22</v>
      </c>
      <c r="E23" s="11">
        <f t="shared" si="3"/>
        <v>24</v>
      </c>
      <c r="F23" s="11">
        <f t="shared" si="3"/>
        <v>24.9</v>
      </c>
      <c r="G23" s="11">
        <f t="shared" si="3"/>
        <v>21</v>
      </c>
      <c r="H23" s="11">
        <f t="shared" si="3"/>
        <v>20.8</v>
      </c>
      <c r="I23" s="11">
        <f t="shared" si="3"/>
        <v>17.599999999999998</v>
      </c>
      <c r="J23" s="11">
        <f t="shared" si="3"/>
        <v>16.7</v>
      </c>
      <c r="K23" s="11">
        <f t="shared" si="3"/>
        <v>15.600000000000001</v>
      </c>
      <c r="L23" s="11">
        <f t="shared" si="3"/>
        <v>14.8</v>
      </c>
      <c r="M23" s="11">
        <f t="shared" si="3"/>
        <v>14.600000000000001</v>
      </c>
      <c r="N23" s="11">
        <f t="shared" si="3"/>
        <v>13.399999999999999</v>
      </c>
      <c r="O23" s="11">
        <f t="shared" si="3"/>
        <v>13.399999999999999</v>
      </c>
      <c r="P23" s="11">
        <f t="shared" si="3"/>
        <v>14.1</v>
      </c>
      <c r="Q23" s="11">
        <f t="shared" si="3"/>
        <v>13.899999999999999</v>
      </c>
    </row>
    <row r="24" spans="1:17" ht="15" thickBot="1" x14ac:dyDescent="0.35">
      <c r="A24" s="10" t="s">
        <v>18</v>
      </c>
      <c r="B24" s="10"/>
      <c r="C24" s="11">
        <f>C15</f>
        <v>29.9</v>
      </c>
      <c r="D24" s="11">
        <f t="shared" ref="D24:Q24" si="4">D15</f>
        <v>29.5</v>
      </c>
      <c r="E24" s="11">
        <f t="shared" si="4"/>
        <v>30.7</v>
      </c>
      <c r="F24" s="11">
        <f t="shared" si="4"/>
        <v>32</v>
      </c>
      <c r="G24" s="11">
        <f t="shared" si="4"/>
        <v>31.4</v>
      </c>
      <c r="H24" s="11">
        <f t="shared" si="4"/>
        <v>31</v>
      </c>
      <c r="I24" s="11">
        <f t="shared" si="4"/>
        <v>26.8</v>
      </c>
      <c r="J24" s="11">
        <f t="shared" si="4"/>
        <v>27.3</v>
      </c>
      <c r="K24" s="11">
        <f t="shared" si="4"/>
        <v>25.9</v>
      </c>
      <c r="L24" s="11">
        <f t="shared" si="4"/>
        <v>23.9</v>
      </c>
      <c r="M24" s="11">
        <f t="shared" si="4"/>
        <v>22.6</v>
      </c>
      <c r="N24" s="11">
        <f t="shared" si="4"/>
        <v>21.8</v>
      </c>
      <c r="O24" s="11">
        <f t="shared" si="4"/>
        <v>21.9</v>
      </c>
      <c r="P24" s="11">
        <f t="shared" si="4"/>
        <v>21.7</v>
      </c>
      <c r="Q24" s="11">
        <f t="shared" si="4"/>
        <v>21.5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4.190476190476191E-2</v>
      </c>
      <c r="D30" s="12">
        <f t="shared" ref="D30:Q30" si="6">D8/D22</f>
        <v>2.9126213592233011E-2</v>
      </c>
      <c r="E30" s="12">
        <f t="shared" si="6"/>
        <v>2.9250457038391221E-2</v>
      </c>
      <c r="F30" s="12">
        <f t="shared" si="6"/>
        <v>2.4604569420035149E-2</v>
      </c>
      <c r="G30" s="12">
        <f t="shared" si="6"/>
        <v>2.4809160305343515E-2</v>
      </c>
      <c r="H30" s="12">
        <f t="shared" si="6"/>
        <v>2.3166023166023172E-2</v>
      </c>
      <c r="I30" s="12">
        <f t="shared" si="6"/>
        <v>2.7027027027027032E-2</v>
      </c>
      <c r="J30" s="12">
        <f t="shared" si="6"/>
        <v>2.7272727272727278E-2</v>
      </c>
      <c r="K30" s="12">
        <f t="shared" si="6"/>
        <v>1.9277108433734938E-2</v>
      </c>
      <c r="L30" s="12">
        <f t="shared" si="6"/>
        <v>2.3255813953488372E-2</v>
      </c>
      <c r="M30" s="12">
        <f t="shared" si="6"/>
        <v>2.150537634408602E-2</v>
      </c>
      <c r="N30" s="12">
        <f t="shared" si="6"/>
        <v>1.9886363636363633E-2</v>
      </c>
      <c r="O30" s="12">
        <f t="shared" si="6"/>
        <v>1.9830028328611898E-2</v>
      </c>
      <c r="P30" s="12">
        <f t="shared" si="6"/>
        <v>1.9553072625698324E-2</v>
      </c>
      <c r="Q30" s="12">
        <f t="shared" si="6"/>
        <v>1.9774011299435026E-2</v>
      </c>
    </row>
    <row r="31" spans="1:17" x14ac:dyDescent="0.3">
      <c r="A31" s="12" t="s">
        <v>8</v>
      </c>
      <c r="B31" s="12"/>
      <c r="C31" s="12">
        <f>C14/C22</f>
        <v>0.38857142857142857</v>
      </c>
      <c r="D31" s="12">
        <f t="shared" ref="D31:Q31" si="7">D14/D22</f>
        <v>0.39805825242718446</v>
      </c>
      <c r="E31" s="12">
        <f t="shared" si="7"/>
        <v>0.40950639853747711</v>
      </c>
      <c r="F31" s="12">
        <f t="shared" si="7"/>
        <v>0.41300527240773288</v>
      </c>
      <c r="G31" s="12">
        <f t="shared" si="7"/>
        <v>0.37595419847328243</v>
      </c>
      <c r="H31" s="12">
        <f t="shared" si="7"/>
        <v>0.3783783783783784</v>
      </c>
      <c r="I31" s="12">
        <f t="shared" si="7"/>
        <v>0.36936936936936937</v>
      </c>
      <c r="J31" s="12">
        <f t="shared" si="7"/>
        <v>0.35227272727272729</v>
      </c>
      <c r="K31" s="12">
        <f t="shared" si="7"/>
        <v>0.3566265060240964</v>
      </c>
      <c r="L31" s="12">
        <f t="shared" si="7"/>
        <v>0.35917312661498707</v>
      </c>
      <c r="M31" s="12">
        <f t="shared" si="7"/>
        <v>0.37096774193548387</v>
      </c>
      <c r="N31" s="12">
        <f t="shared" si="7"/>
        <v>0.36079545454545447</v>
      </c>
      <c r="O31" s="12">
        <f t="shared" si="7"/>
        <v>0.35977337110481589</v>
      </c>
      <c r="P31" s="12">
        <f t="shared" si="7"/>
        <v>0.37430167597765368</v>
      </c>
      <c r="Q31" s="12">
        <f t="shared" si="7"/>
        <v>0.3728813559322034</v>
      </c>
    </row>
    <row r="32" spans="1:17" x14ac:dyDescent="0.3">
      <c r="A32" s="12" t="s">
        <v>9</v>
      </c>
      <c r="B32" s="12"/>
      <c r="C32" s="12">
        <f>C15/C22</f>
        <v>0.56952380952380954</v>
      </c>
      <c r="D32" s="12">
        <f t="shared" ref="D32:Q32" si="8">D15/D22</f>
        <v>0.57281553398058249</v>
      </c>
      <c r="E32" s="12">
        <f t="shared" si="8"/>
        <v>0.56124314442413159</v>
      </c>
      <c r="F32" s="12">
        <f t="shared" si="8"/>
        <v>0.56239015817223204</v>
      </c>
      <c r="G32" s="12">
        <f t="shared" si="8"/>
        <v>0.59923664122137399</v>
      </c>
      <c r="H32" s="12">
        <f t="shared" si="8"/>
        <v>0.59845559845559848</v>
      </c>
      <c r="I32" s="12">
        <f t="shared" si="8"/>
        <v>0.60360360360360366</v>
      </c>
      <c r="J32" s="12">
        <f t="shared" si="8"/>
        <v>0.62045454545454548</v>
      </c>
      <c r="K32" s="12">
        <f t="shared" si="8"/>
        <v>0.62409638554216862</v>
      </c>
      <c r="L32" s="12">
        <f t="shared" si="8"/>
        <v>0.61757105943152446</v>
      </c>
      <c r="M32" s="12">
        <f t="shared" si="8"/>
        <v>0.60752688172043012</v>
      </c>
      <c r="N32" s="12">
        <f t="shared" si="8"/>
        <v>0.61931818181818177</v>
      </c>
      <c r="O32" s="12">
        <f t="shared" si="8"/>
        <v>0.6203966005665722</v>
      </c>
      <c r="P32" s="12">
        <f t="shared" si="8"/>
        <v>0.6061452513966481</v>
      </c>
      <c r="Q32" s="12">
        <f t="shared" si="8"/>
        <v>0.60734463276836159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0.43047619047619046</v>
      </c>
      <c r="D36" s="13">
        <f t="shared" ref="D36:Q36" si="11">D23/D22</f>
        <v>0.42718446601941745</v>
      </c>
      <c r="E36" s="13">
        <f t="shared" si="11"/>
        <v>0.43875685557586835</v>
      </c>
      <c r="F36" s="13">
        <f t="shared" si="11"/>
        <v>0.43760984182776802</v>
      </c>
      <c r="G36" s="13">
        <f t="shared" si="11"/>
        <v>0.40076335877862596</v>
      </c>
      <c r="H36" s="13">
        <f t="shared" si="11"/>
        <v>0.40154440154440157</v>
      </c>
      <c r="I36" s="13">
        <f t="shared" si="11"/>
        <v>0.39639639639639634</v>
      </c>
      <c r="J36" s="13">
        <f t="shared" si="11"/>
        <v>0.37954545454545452</v>
      </c>
      <c r="K36" s="13">
        <f t="shared" si="11"/>
        <v>0.37590361445783138</v>
      </c>
      <c r="L36" s="13">
        <f t="shared" si="11"/>
        <v>0.38242894056847543</v>
      </c>
      <c r="M36" s="13">
        <f t="shared" si="11"/>
        <v>0.39247311827956988</v>
      </c>
      <c r="N36" s="13">
        <f t="shared" si="11"/>
        <v>0.38068181818181812</v>
      </c>
      <c r="O36" s="13">
        <f t="shared" si="11"/>
        <v>0.37960339943342775</v>
      </c>
      <c r="P36" s="13">
        <f t="shared" si="11"/>
        <v>0.39385474860335196</v>
      </c>
      <c r="Q36" s="13">
        <f t="shared" si="11"/>
        <v>0.39265536723163841</v>
      </c>
    </row>
    <row r="37" spans="1:17" ht="15" thickBot="1" x14ac:dyDescent="0.35">
      <c r="A37" s="10" t="s">
        <v>18</v>
      </c>
      <c r="B37" s="10"/>
      <c r="C37" s="13">
        <f>C24/C22</f>
        <v>0.56952380952380954</v>
      </c>
      <c r="D37" s="13">
        <f t="shared" ref="D37:Q37" si="12">D24/D22</f>
        <v>0.57281553398058249</v>
      </c>
      <c r="E37" s="13">
        <f t="shared" si="12"/>
        <v>0.56124314442413159</v>
      </c>
      <c r="F37" s="13">
        <f t="shared" si="12"/>
        <v>0.56239015817223204</v>
      </c>
      <c r="G37" s="13">
        <f t="shared" si="12"/>
        <v>0.59923664122137399</v>
      </c>
      <c r="H37" s="13">
        <f t="shared" si="12"/>
        <v>0.59845559845559848</v>
      </c>
      <c r="I37" s="13">
        <f t="shared" si="12"/>
        <v>0.60360360360360366</v>
      </c>
      <c r="J37" s="13">
        <f t="shared" si="12"/>
        <v>0.62045454545454548</v>
      </c>
      <c r="K37" s="13">
        <f t="shared" si="12"/>
        <v>0.62409638554216862</v>
      </c>
      <c r="L37" s="13">
        <f t="shared" si="12"/>
        <v>0.61757105943152446</v>
      </c>
      <c r="M37" s="13">
        <f t="shared" si="12"/>
        <v>0.60752688172043012</v>
      </c>
      <c r="N37" s="13">
        <f t="shared" si="12"/>
        <v>0.61931818181818177</v>
      </c>
      <c r="O37" s="13">
        <f t="shared" si="12"/>
        <v>0.6203966005665722</v>
      </c>
      <c r="P37" s="13">
        <f t="shared" si="12"/>
        <v>0.6061452513966481</v>
      </c>
      <c r="Q37" s="13">
        <f t="shared" si="12"/>
        <v>0.60734463276836159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2.2000000000000002</v>
      </c>
      <c r="D65" s="2">
        <f t="shared" ref="D65:Q65" si="13">D8</f>
        <v>1.5</v>
      </c>
      <c r="E65" s="2">
        <f t="shared" si="13"/>
        <v>1.5999999999999999</v>
      </c>
      <c r="F65" s="2">
        <f t="shared" si="13"/>
        <v>1.4</v>
      </c>
      <c r="G65" s="2">
        <f t="shared" si="13"/>
        <v>1.3</v>
      </c>
      <c r="H65" s="2">
        <f t="shared" si="13"/>
        <v>1.2000000000000002</v>
      </c>
      <c r="I65" s="2">
        <f t="shared" si="13"/>
        <v>1.2000000000000002</v>
      </c>
      <c r="J65" s="2">
        <f t="shared" si="13"/>
        <v>1.2000000000000002</v>
      </c>
      <c r="K65" s="2">
        <f t="shared" si="13"/>
        <v>0.79999999999999993</v>
      </c>
      <c r="L65" s="2">
        <f t="shared" si="13"/>
        <v>0.9</v>
      </c>
      <c r="M65" s="2">
        <f t="shared" si="13"/>
        <v>0.8</v>
      </c>
      <c r="N65" s="2">
        <f t="shared" si="13"/>
        <v>0.7</v>
      </c>
      <c r="O65" s="2">
        <f t="shared" si="13"/>
        <v>0.7</v>
      </c>
      <c r="P65" s="2">
        <f t="shared" si="13"/>
        <v>0.7</v>
      </c>
      <c r="Q65" s="2">
        <f t="shared" si="13"/>
        <v>0.7</v>
      </c>
    </row>
    <row r="66" spans="1:17" s="1" customFormat="1" ht="10.199999999999999" customHeight="1" x14ac:dyDescent="0.2">
      <c r="A66" s="5" t="s">
        <v>8</v>
      </c>
      <c r="C66" s="2">
        <f>C14</f>
        <v>20.399999999999999</v>
      </c>
      <c r="D66" s="2">
        <f t="shared" ref="D66:Q67" si="14">D14</f>
        <v>20.5</v>
      </c>
      <c r="E66" s="2">
        <f t="shared" si="14"/>
        <v>22.4</v>
      </c>
      <c r="F66" s="2">
        <f t="shared" si="14"/>
        <v>23.5</v>
      </c>
      <c r="G66" s="2">
        <f t="shared" si="14"/>
        <v>19.7</v>
      </c>
      <c r="H66" s="2">
        <f t="shared" si="14"/>
        <v>19.600000000000001</v>
      </c>
      <c r="I66" s="2">
        <f t="shared" si="14"/>
        <v>16.399999999999999</v>
      </c>
      <c r="J66" s="2">
        <f t="shared" si="14"/>
        <v>15.5</v>
      </c>
      <c r="K66" s="2">
        <f t="shared" si="14"/>
        <v>14.8</v>
      </c>
      <c r="L66" s="2">
        <f t="shared" si="14"/>
        <v>13.9</v>
      </c>
      <c r="M66" s="2">
        <f t="shared" si="14"/>
        <v>13.8</v>
      </c>
      <c r="N66" s="2">
        <f t="shared" si="14"/>
        <v>12.7</v>
      </c>
      <c r="O66" s="2">
        <f t="shared" si="14"/>
        <v>12.7</v>
      </c>
      <c r="P66" s="2">
        <f t="shared" si="14"/>
        <v>13.4</v>
      </c>
      <c r="Q66" s="2">
        <f t="shared" si="14"/>
        <v>13.2</v>
      </c>
    </row>
    <row r="67" spans="1:17" s="1" customFormat="1" ht="10.199999999999999" customHeight="1" x14ac:dyDescent="0.2">
      <c r="A67" s="5" t="s">
        <v>9</v>
      </c>
      <c r="C67" s="2">
        <f>C15</f>
        <v>29.9</v>
      </c>
      <c r="D67" s="2">
        <f t="shared" si="14"/>
        <v>29.5</v>
      </c>
      <c r="E67" s="2">
        <f t="shared" si="14"/>
        <v>30.7</v>
      </c>
      <c r="F67" s="2">
        <f t="shared" si="14"/>
        <v>32</v>
      </c>
      <c r="G67" s="2">
        <f t="shared" si="14"/>
        <v>31.4</v>
      </c>
      <c r="H67" s="2">
        <f t="shared" si="14"/>
        <v>31</v>
      </c>
      <c r="I67" s="2">
        <f t="shared" si="14"/>
        <v>26.8</v>
      </c>
      <c r="J67" s="2">
        <f t="shared" si="14"/>
        <v>27.3</v>
      </c>
      <c r="K67" s="2">
        <f t="shared" si="14"/>
        <v>25.9</v>
      </c>
      <c r="L67" s="2">
        <f t="shared" si="14"/>
        <v>23.9</v>
      </c>
      <c r="M67" s="2">
        <f t="shared" si="14"/>
        <v>22.6</v>
      </c>
      <c r="N67" s="2">
        <f t="shared" si="14"/>
        <v>21.8</v>
      </c>
      <c r="O67" s="2">
        <f t="shared" si="14"/>
        <v>21.9</v>
      </c>
      <c r="P67" s="2">
        <f t="shared" si="14"/>
        <v>21.7</v>
      </c>
      <c r="Q67" s="2">
        <f t="shared" si="14"/>
        <v>21.5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37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1.1000000000000001</v>
      </c>
      <c r="D8" s="7">
        <f t="shared" ref="D8:Q8" si="0">SUM(D9:D13)</f>
        <v>1.2000000000000002</v>
      </c>
      <c r="E8" s="7">
        <f t="shared" si="0"/>
        <v>1.2</v>
      </c>
      <c r="F8" s="7">
        <f t="shared" si="0"/>
        <v>1.2000000000000002</v>
      </c>
      <c r="G8" s="7">
        <f t="shared" si="0"/>
        <v>1.1000000000000001</v>
      </c>
      <c r="H8" s="7">
        <f t="shared" si="0"/>
        <v>0.89999999999999991</v>
      </c>
      <c r="I8" s="7">
        <f t="shared" si="0"/>
        <v>0.7</v>
      </c>
      <c r="J8" s="7">
        <f t="shared" si="0"/>
        <v>0.8</v>
      </c>
      <c r="K8" s="7">
        <f t="shared" si="0"/>
        <v>0.6</v>
      </c>
      <c r="L8" s="7">
        <f t="shared" si="0"/>
        <v>0.7</v>
      </c>
      <c r="M8" s="7">
        <f t="shared" si="0"/>
        <v>0.7</v>
      </c>
      <c r="N8" s="7">
        <f t="shared" si="0"/>
        <v>0.7</v>
      </c>
      <c r="O8" s="7">
        <f t="shared" si="0"/>
        <v>0.7</v>
      </c>
      <c r="P8" s="7">
        <f t="shared" si="0"/>
        <v>0.6</v>
      </c>
      <c r="Q8" s="7">
        <f t="shared" si="0"/>
        <v>0.6</v>
      </c>
    </row>
    <row r="9" spans="1:17" x14ac:dyDescent="0.3">
      <c r="A9" s="8"/>
      <c r="B9" s="8" t="s">
        <v>3</v>
      </c>
      <c r="C9" s="9">
        <v>0.3</v>
      </c>
      <c r="D9" s="9">
        <v>0.4</v>
      </c>
      <c r="E9" s="9">
        <v>0.5</v>
      </c>
      <c r="F9" s="9">
        <v>0.4</v>
      </c>
      <c r="G9" s="9">
        <v>0.4</v>
      </c>
      <c r="H9" s="9">
        <v>0.3</v>
      </c>
      <c r="I9" s="9">
        <v>0.2</v>
      </c>
      <c r="J9" s="9">
        <v>0.2</v>
      </c>
      <c r="K9" s="9">
        <v>0.1</v>
      </c>
      <c r="L9" s="9">
        <v>0.1</v>
      </c>
      <c r="M9" s="9">
        <v>0.1</v>
      </c>
      <c r="N9" s="9">
        <v>0.1</v>
      </c>
      <c r="O9" s="9">
        <v>0.1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0.7</v>
      </c>
      <c r="D11" s="9">
        <v>0.8</v>
      </c>
      <c r="E11" s="9">
        <v>0.7</v>
      </c>
      <c r="F11" s="9">
        <v>0.8</v>
      </c>
      <c r="G11" s="9">
        <v>0.7</v>
      </c>
      <c r="H11" s="9">
        <v>0.6</v>
      </c>
      <c r="I11" s="9">
        <v>0.5</v>
      </c>
      <c r="J11" s="9">
        <v>0.6</v>
      </c>
      <c r="K11" s="9">
        <v>0.5</v>
      </c>
      <c r="L11" s="9">
        <v>0.6</v>
      </c>
      <c r="M11" s="9">
        <v>0.6</v>
      </c>
      <c r="N11" s="9">
        <v>0.6</v>
      </c>
      <c r="O11" s="9">
        <v>0.6</v>
      </c>
      <c r="P11" s="9">
        <v>0.6</v>
      </c>
      <c r="Q11" s="9">
        <v>0.6</v>
      </c>
    </row>
    <row r="12" spans="1:17" x14ac:dyDescent="0.3">
      <c r="A12" s="8"/>
      <c r="B12" s="8" t="s">
        <v>6</v>
      </c>
      <c r="C12" s="9">
        <v>0.1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21.2</v>
      </c>
      <c r="D14" s="7">
        <v>20.399999999999999</v>
      </c>
      <c r="E14" s="7">
        <v>19.7</v>
      </c>
      <c r="F14" s="7">
        <v>18.8</v>
      </c>
      <c r="G14" s="7">
        <v>17.8</v>
      </c>
      <c r="H14" s="7">
        <v>16</v>
      </c>
      <c r="I14" s="7">
        <v>10</v>
      </c>
      <c r="J14" s="7">
        <v>5.2</v>
      </c>
      <c r="K14" s="7">
        <v>4.7</v>
      </c>
      <c r="L14" s="7">
        <v>4.2</v>
      </c>
      <c r="M14" s="7">
        <v>4.8</v>
      </c>
      <c r="N14" s="7">
        <v>4.5</v>
      </c>
      <c r="O14" s="7">
        <v>5</v>
      </c>
      <c r="P14" s="7">
        <v>4.9000000000000004</v>
      </c>
      <c r="Q14" s="7">
        <v>5.3</v>
      </c>
    </row>
    <row r="15" spans="1:17" x14ac:dyDescent="0.3">
      <c r="A15" s="6" t="s">
        <v>9</v>
      </c>
      <c r="B15" s="6"/>
      <c r="C15" s="7">
        <v>19.399999999999999</v>
      </c>
      <c r="D15" s="7">
        <v>19.7</v>
      </c>
      <c r="E15" s="7">
        <v>19</v>
      </c>
      <c r="F15" s="7">
        <v>19.100000000000001</v>
      </c>
      <c r="G15" s="7">
        <v>18.5</v>
      </c>
      <c r="H15" s="7">
        <v>15.1</v>
      </c>
      <c r="I15" s="7">
        <v>10.5</v>
      </c>
      <c r="J15" s="7">
        <v>9.3000000000000007</v>
      </c>
      <c r="K15" s="7">
        <v>8.9</v>
      </c>
      <c r="L15" s="7">
        <v>8.1999999999999993</v>
      </c>
      <c r="M15" s="7">
        <v>7.9</v>
      </c>
      <c r="N15" s="7">
        <v>7.9</v>
      </c>
      <c r="O15" s="7">
        <v>7.9</v>
      </c>
      <c r="P15" s="7">
        <v>7.8</v>
      </c>
      <c r="Q15" s="7">
        <v>8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41.7</v>
      </c>
      <c r="D22" s="11">
        <f t="shared" ref="D22:Q22" si="2">D7+D8+D14+D15+D16+D17</f>
        <v>41.3</v>
      </c>
      <c r="E22" s="11">
        <f t="shared" si="2"/>
        <v>39.9</v>
      </c>
      <c r="F22" s="11">
        <f t="shared" si="2"/>
        <v>39.1</v>
      </c>
      <c r="G22" s="11">
        <f t="shared" si="2"/>
        <v>37.400000000000006</v>
      </c>
      <c r="H22" s="11">
        <f t="shared" si="2"/>
        <v>32</v>
      </c>
      <c r="I22" s="11">
        <f t="shared" si="2"/>
        <v>21.2</v>
      </c>
      <c r="J22" s="11">
        <f t="shared" si="2"/>
        <v>15.3</v>
      </c>
      <c r="K22" s="11">
        <f t="shared" si="2"/>
        <v>14.2</v>
      </c>
      <c r="L22" s="11">
        <f t="shared" si="2"/>
        <v>13.1</v>
      </c>
      <c r="M22" s="11">
        <f t="shared" si="2"/>
        <v>13.4</v>
      </c>
      <c r="N22" s="11">
        <f t="shared" si="2"/>
        <v>13.100000000000001</v>
      </c>
      <c r="O22" s="11">
        <f t="shared" si="2"/>
        <v>13.600000000000001</v>
      </c>
      <c r="P22" s="11">
        <f t="shared" si="2"/>
        <v>13.3</v>
      </c>
      <c r="Q22" s="11">
        <f t="shared" si="2"/>
        <v>13.899999999999999</v>
      </c>
    </row>
    <row r="23" spans="1:17" ht="15" thickBot="1" x14ac:dyDescent="0.35">
      <c r="A23" s="10" t="s">
        <v>17</v>
      </c>
      <c r="B23" s="10"/>
      <c r="C23" s="11">
        <f>C7+C8+C14+C16+C17</f>
        <v>22.3</v>
      </c>
      <c r="D23" s="11">
        <f t="shared" ref="D23:Q23" si="3">D7+D8+D14+D16+D17</f>
        <v>21.599999999999998</v>
      </c>
      <c r="E23" s="11">
        <f t="shared" si="3"/>
        <v>20.9</v>
      </c>
      <c r="F23" s="11">
        <f t="shared" si="3"/>
        <v>20</v>
      </c>
      <c r="G23" s="11">
        <f t="shared" si="3"/>
        <v>18.900000000000002</v>
      </c>
      <c r="H23" s="11">
        <f t="shared" si="3"/>
        <v>16.899999999999999</v>
      </c>
      <c r="I23" s="11">
        <f t="shared" si="3"/>
        <v>10.7</v>
      </c>
      <c r="J23" s="11">
        <f t="shared" si="3"/>
        <v>6</v>
      </c>
      <c r="K23" s="11">
        <f t="shared" si="3"/>
        <v>5.3</v>
      </c>
      <c r="L23" s="11">
        <f t="shared" si="3"/>
        <v>4.9000000000000004</v>
      </c>
      <c r="M23" s="11">
        <f t="shared" si="3"/>
        <v>5.5</v>
      </c>
      <c r="N23" s="11">
        <f t="shared" si="3"/>
        <v>5.2</v>
      </c>
      <c r="O23" s="11">
        <f t="shared" si="3"/>
        <v>5.7</v>
      </c>
      <c r="P23" s="11">
        <f t="shared" si="3"/>
        <v>5.5</v>
      </c>
      <c r="Q23" s="11">
        <f t="shared" si="3"/>
        <v>5.8999999999999995</v>
      </c>
    </row>
    <row r="24" spans="1:17" ht="15" thickBot="1" x14ac:dyDescent="0.35">
      <c r="A24" s="10" t="s">
        <v>18</v>
      </c>
      <c r="B24" s="10"/>
      <c r="C24" s="11">
        <f>C15</f>
        <v>19.399999999999999</v>
      </c>
      <c r="D24" s="11">
        <f t="shared" ref="D24:Q24" si="4">D15</f>
        <v>19.7</v>
      </c>
      <c r="E24" s="11">
        <f t="shared" si="4"/>
        <v>19</v>
      </c>
      <c r="F24" s="11">
        <f t="shared" si="4"/>
        <v>19.100000000000001</v>
      </c>
      <c r="G24" s="11">
        <f t="shared" si="4"/>
        <v>18.5</v>
      </c>
      <c r="H24" s="11">
        <f t="shared" si="4"/>
        <v>15.1</v>
      </c>
      <c r="I24" s="11">
        <f t="shared" si="4"/>
        <v>10.5</v>
      </c>
      <c r="J24" s="11">
        <f t="shared" si="4"/>
        <v>9.3000000000000007</v>
      </c>
      <c r="K24" s="11">
        <f t="shared" si="4"/>
        <v>8.9</v>
      </c>
      <c r="L24" s="11">
        <f t="shared" si="4"/>
        <v>8.1999999999999993</v>
      </c>
      <c r="M24" s="11">
        <f t="shared" si="4"/>
        <v>7.9</v>
      </c>
      <c r="N24" s="11">
        <f t="shared" si="4"/>
        <v>7.9</v>
      </c>
      <c r="O24" s="11">
        <f t="shared" si="4"/>
        <v>7.9</v>
      </c>
      <c r="P24" s="11">
        <f t="shared" si="4"/>
        <v>7.8</v>
      </c>
      <c r="Q24" s="11">
        <f t="shared" si="4"/>
        <v>8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2.6378896882494004E-2</v>
      </c>
      <c r="D30" s="12">
        <f t="shared" ref="D30:Q30" si="6">D8/D22</f>
        <v>2.905569007263923E-2</v>
      </c>
      <c r="E30" s="12">
        <f t="shared" si="6"/>
        <v>3.007518796992481E-2</v>
      </c>
      <c r="F30" s="12">
        <f t="shared" si="6"/>
        <v>3.0690537084398981E-2</v>
      </c>
      <c r="G30" s="12">
        <f t="shared" si="6"/>
        <v>2.9411764705882353E-2</v>
      </c>
      <c r="H30" s="12">
        <f t="shared" si="6"/>
        <v>2.8124999999999997E-2</v>
      </c>
      <c r="I30" s="12">
        <f t="shared" si="6"/>
        <v>3.3018867924528301E-2</v>
      </c>
      <c r="J30" s="12">
        <f t="shared" si="6"/>
        <v>5.2287581699346407E-2</v>
      </c>
      <c r="K30" s="12">
        <f t="shared" si="6"/>
        <v>4.2253521126760563E-2</v>
      </c>
      <c r="L30" s="12">
        <f t="shared" si="6"/>
        <v>5.3435114503816793E-2</v>
      </c>
      <c r="M30" s="12">
        <f t="shared" si="6"/>
        <v>5.2238805970149252E-2</v>
      </c>
      <c r="N30" s="12">
        <f t="shared" si="6"/>
        <v>5.3435114503816786E-2</v>
      </c>
      <c r="O30" s="12">
        <f t="shared" si="6"/>
        <v>5.1470588235294108E-2</v>
      </c>
      <c r="P30" s="12">
        <f t="shared" si="6"/>
        <v>4.5112781954887216E-2</v>
      </c>
      <c r="Q30" s="12">
        <f t="shared" si="6"/>
        <v>4.3165467625899283E-2</v>
      </c>
    </row>
    <row r="31" spans="1:17" x14ac:dyDescent="0.3">
      <c r="A31" s="12" t="s">
        <v>8</v>
      </c>
      <c r="B31" s="12"/>
      <c r="C31" s="12">
        <f>C14/C22</f>
        <v>0.50839328537170259</v>
      </c>
      <c r="D31" s="12">
        <f t="shared" ref="D31:Q31" si="7">D14/D22</f>
        <v>0.49394673123486682</v>
      </c>
      <c r="E31" s="12">
        <f t="shared" si="7"/>
        <v>0.49373433583959897</v>
      </c>
      <c r="F31" s="12">
        <f t="shared" si="7"/>
        <v>0.48081841432225064</v>
      </c>
      <c r="G31" s="12">
        <f t="shared" si="7"/>
        <v>0.47593582887700531</v>
      </c>
      <c r="H31" s="12">
        <f t="shared" si="7"/>
        <v>0.5</v>
      </c>
      <c r="I31" s="12">
        <f t="shared" si="7"/>
        <v>0.47169811320754718</v>
      </c>
      <c r="J31" s="12">
        <f t="shared" si="7"/>
        <v>0.33986928104575165</v>
      </c>
      <c r="K31" s="12">
        <f t="shared" si="7"/>
        <v>0.33098591549295775</v>
      </c>
      <c r="L31" s="12">
        <f t="shared" si="7"/>
        <v>0.3206106870229008</v>
      </c>
      <c r="M31" s="12">
        <f t="shared" si="7"/>
        <v>0.35820895522388058</v>
      </c>
      <c r="N31" s="12">
        <f t="shared" si="7"/>
        <v>0.34351145038167935</v>
      </c>
      <c r="O31" s="12">
        <f t="shared" si="7"/>
        <v>0.36764705882352938</v>
      </c>
      <c r="P31" s="12">
        <f t="shared" si="7"/>
        <v>0.36842105263157893</v>
      </c>
      <c r="Q31" s="12">
        <f t="shared" si="7"/>
        <v>0.38129496402877699</v>
      </c>
    </row>
    <row r="32" spans="1:17" x14ac:dyDescent="0.3">
      <c r="A32" s="12" t="s">
        <v>9</v>
      </c>
      <c r="B32" s="12"/>
      <c r="C32" s="12">
        <f>C15/C22</f>
        <v>0.4652278177458033</v>
      </c>
      <c r="D32" s="12">
        <f t="shared" ref="D32:Q32" si="8">D15/D22</f>
        <v>0.47699757869249398</v>
      </c>
      <c r="E32" s="12">
        <f t="shared" si="8"/>
        <v>0.47619047619047622</v>
      </c>
      <c r="F32" s="12">
        <f t="shared" si="8"/>
        <v>0.48849104859335041</v>
      </c>
      <c r="G32" s="12">
        <f t="shared" si="8"/>
        <v>0.49465240641711222</v>
      </c>
      <c r="H32" s="12">
        <f t="shared" si="8"/>
        <v>0.47187499999999999</v>
      </c>
      <c r="I32" s="12">
        <f t="shared" si="8"/>
        <v>0.49528301886792453</v>
      </c>
      <c r="J32" s="12">
        <f t="shared" si="8"/>
        <v>0.60784313725490202</v>
      </c>
      <c r="K32" s="12">
        <f t="shared" si="8"/>
        <v>0.62676056338028174</v>
      </c>
      <c r="L32" s="12">
        <f t="shared" si="8"/>
        <v>0.62595419847328237</v>
      </c>
      <c r="M32" s="12">
        <f t="shared" si="8"/>
        <v>0.58955223880597019</v>
      </c>
      <c r="N32" s="12">
        <f t="shared" si="8"/>
        <v>0.60305343511450382</v>
      </c>
      <c r="O32" s="12">
        <f t="shared" si="8"/>
        <v>0.58088235294117641</v>
      </c>
      <c r="P32" s="12">
        <f t="shared" si="8"/>
        <v>0.5864661654135338</v>
      </c>
      <c r="Q32" s="12">
        <f t="shared" si="8"/>
        <v>0.57553956834532383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0.99999999999999978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0.53477218225419665</v>
      </c>
      <c r="D36" s="13">
        <f t="shared" ref="D36:Q36" si="11">D23/D22</f>
        <v>0.52300242130750607</v>
      </c>
      <c r="E36" s="13">
        <f t="shared" si="11"/>
        <v>0.52380952380952384</v>
      </c>
      <c r="F36" s="13">
        <f t="shared" si="11"/>
        <v>0.51150895140664965</v>
      </c>
      <c r="G36" s="13">
        <f t="shared" si="11"/>
        <v>0.50534759358288772</v>
      </c>
      <c r="H36" s="13">
        <f t="shared" si="11"/>
        <v>0.52812499999999996</v>
      </c>
      <c r="I36" s="13">
        <f t="shared" si="11"/>
        <v>0.50471698113207542</v>
      </c>
      <c r="J36" s="13">
        <f t="shared" si="11"/>
        <v>0.39215686274509803</v>
      </c>
      <c r="K36" s="13">
        <f t="shared" si="11"/>
        <v>0.37323943661971831</v>
      </c>
      <c r="L36" s="13">
        <f t="shared" si="11"/>
        <v>0.37404580152671757</v>
      </c>
      <c r="M36" s="13">
        <f t="shared" si="11"/>
        <v>0.41044776119402981</v>
      </c>
      <c r="N36" s="13">
        <f t="shared" si="11"/>
        <v>0.39694656488549618</v>
      </c>
      <c r="O36" s="13">
        <f t="shared" si="11"/>
        <v>0.41911764705882348</v>
      </c>
      <c r="P36" s="13">
        <f t="shared" si="11"/>
        <v>0.41353383458646614</v>
      </c>
      <c r="Q36" s="13">
        <f t="shared" si="11"/>
        <v>0.42446043165467628</v>
      </c>
    </row>
    <row r="37" spans="1:17" ht="15" thickBot="1" x14ac:dyDescent="0.35">
      <c r="A37" s="10" t="s">
        <v>18</v>
      </c>
      <c r="B37" s="10"/>
      <c r="C37" s="13">
        <f>C24/C22</f>
        <v>0.4652278177458033</v>
      </c>
      <c r="D37" s="13">
        <f t="shared" ref="D37:Q37" si="12">D24/D22</f>
        <v>0.47699757869249398</v>
      </c>
      <c r="E37" s="13">
        <f t="shared" si="12"/>
        <v>0.47619047619047622</v>
      </c>
      <c r="F37" s="13">
        <f t="shared" si="12"/>
        <v>0.48849104859335041</v>
      </c>
      <c r="G37" s="13">
        <f t="shared" si="12"/>
        <v>0.49465240641711222</v>
      </c>
      <c r="H37" s="13">
        <f t="shared" si="12"/>
        <v>0.47187499999999999</v>
      </c>
      <c r="I37" s="13">
        <f t="shared" si="12"/>
        <v>0.49528301886792453</v>
      </c>
      <c r="J37" s="13">
        <f t="shared" si="12"/>
        <v>0.60784313725490202</v>
      </c>
      <c r="K37" s="13">
        <f t="shared" si="12"/>
        <v>0.62676056338028174</v>
      </c>
      <c r="L37" s="13">
        <f t="shared" si="12"/>
        <v>0.62595419847328237</v>
      </c>
      <c r="M37" s="13">
        <f t="shared" si="12"/>
        <v>0.58955223880597019</v>
      </c>
      <c r="N37" s="13">
        <f t="shared" si="12"/>
        <v>0.60305343511450382</v>
      </c>
      <c r="O37" s="13">
        <f t="shared" si="12"/>
        <v>0.58088235294117641</v>
      </c>
      <c r="P37" s="13">
        <f t="shared" si="12"/>
        <v>0.5864661654135338</v>
      </c>
      <c r="Q37" s="13">
        <f t="shared" si="12"/>
        <v>0.57553956834532383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1.1000000000000001</v>
      </c>
      <c r="D65" s="2">
        <f t="shared" ref="D65:Q65" si="13">D8</f>
        <v>1.2000000000000002</v>
      </c>
      <c r="E65" s="2">
        <f t="shared" si="13"/>
        <v>1.2</v>
      </c>
      <c r="F65" s="2">
        <f t="shared" si="13"/>
        <v>1.2000000000000002</v>
      </c>
      <c r="G65" s="2">
        <f t="shared" si="13"/>
        <v>1.1000000000000001</v>
      </c>
      <c r="H65" s="2">
        <f t="shared" si="13"/>
        <v>0.89999999999999991</v>
      </c>
      <c r="I65" s="2">
        <f t="shared" si="13"/>
        <v>0.7</v>
      </c>
      <c r="J65" s="2">
        <f t="shared" si="13"/>
        <v>0.8</v>
      </c>
      <c r="K65" s="2">
        <f t="shared" si="13"/>
        <v>0.6</v>
      </c>
      <c r="L65" s="2">
        <f t="shared" si="13"/>
        <v>0.7</v>
      </c>
      <c r="M65" s="2">
        <f t="shared" si="13"/>
        <v>0.7</v>
      </c>
      <c r="N65" s="2">
        <f t="shared" si="13"/>
        <v>0.7</v>
      </c>
      <c r="O65" s="2">
        <f t="shared" si="13"/>
        <v>0.7</v>
      </c>
      <c r="P65" s="2">
        <f t="shared" si="13"/>
        <v>0.6</v>
      </c>
      <c r="Q65" s="2">
        <f t="shared" si="13"/>
        <v>0.6</v>
      </c>
    </row>
    <row r="66" spans="1:17" s="1" customFormat="1" ht="10.199999999999999" customHeight="1" x14ac:dyDescent="0.2">
      <c r="A66" s="5" t="s">
        <v>8</v>
      </c>
      <c r="C66" s="2">
        <f>C14</f>
        <v>21.2</v>
      </c>
      <c r="D66" s="2">
        <f t="shared" ref="D66:Q67" si="14">D14</f>
        <v>20.399999999999999</v>
      </c>
      <c r="E66" s="2">
        <f t="shared" si="14"/>
        <v>19.7</v>
      </c>
      <c r="F66" s="2">
        <f t="shared" si="14"/>
        <v>18.8</v>
      </c>
      <c r="G66" s="2">
        <f t="shared" si="14"/>
        <v>17.8</v>
      </c>
      <c r="H66" s="2">
        <f t="shared" si="14"/>
        <v>16</v>
      </c>
      <c r="I66" s="2">
        <f t="shared" si="14"/>
        <v>10</v>
      </c>
      <c r="J66" s="2">
        <f t="shared" si="14"/>
        <v>5.2</v>
      </c>
      <c r="K66" s="2">
        <f t="shared" si="14"/>
        <v>4.7</v>
      </c>
      <c r="L66" s="2">
        <f t="shared" si="14"/>
        <v>4.2</v>
      </c>
      <c r="M66" s="2">
        <f t="shared" si="14"/>
        <v>4.8</v>
      </c>
      <c r="N66" s="2">
        <f t="shared" si="14"/>
        <v>4.5</v>
      </c>
      <c r="O66" s="2">
        <f t="shared" si="14"/>
        <v>5</v>
      </c>
      <c r="P66" s="2">
        <f t="shared" si="14"/>
        <v>4.9000000000000004</v>
      </c>
      <c r="Q66" s="2">
        <f t="shared" si="14"/>
        <v>5.3</v>
      </c>
    </row>
    <row r="67" spans="1:17" s="1" customFormat="1" ht="10.199999999999999" customHeight="1" x14ac:dyDescent="0.2">
      <c r="A67" s="5" t="s">
        <v>9</v>
      </c>
      <c r="C67" s="2">
        <f>C15</f>
        <v>19.399999999999999</v>
      </c>
      <c r="D67" s="2">
        <f t="shared" si="14"/>
        <v>19.7</v>
      </c>
      <c r="E67" s="2">
        <f t="shared" si="14"/>
        <v>19</v>
      </c>
      <c r="F67" s="2">
        <f t="shared" si="14"/>
        <v>19.100000000000001</v>
      </c>
      <c r="G67" s="2">
        <f t="shared" si="14"/>
        <v>18.5</v>
      </c>
      <c r="H67" s="2">
        <f t="shared" si="14"/>
        <v>15.1</v>
      </c>
      <c r="I67" s="2">
        <f t="shared" si="14"/>
        <v>10.5</v>
      </c>
      <c r="J67" s="2">
        <f t="shared" si="14"/>
        <v>9.3000000000000007</v>
      </c>
      <c r="K67" s="2">
        <f t="shared" si="14"/>
        <v>8.9</v>
      </c>
      <c r="L67" s="2">
        <f t="shared" si="14"/>
        <v>8.1999999999999993</v>
      </c>
      <c r="M67" s="2">
        <f t="shared" si="14"/>
        <v>7.9</v>
      </c>
      <c r="N67" s="2">
        <f t="shared" si="14"/>
        <v>7.9</v>
      </c>
      <c r="O67" s="2">
        <f t="shared" si="14"/>
        <v>7.9</v>
      </c>
      <c r="P67" s="2">
        <f t="shared" si="14"/>
        <v>7.8</v>
      </c>
      <c r="Q67" s="2">
        <f t="shared" si="14"/>
        <v>8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38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7.6</v>
      </c>
      <c r="D8" s="7">
        <f t="shared" ref="D8:Q8" si="0">SUM(D9:D13)</f>
        <v>7.7</v>
      </c>
      <c r="E8" s="7">
        <f t="shared" si="0"/>
        <v>6.8</v>
      </c>
      <c r="F8" s="7">
        <f t="shared" si="0"/>
        <v>6.1999999999999993</v>
      </c>
      <c r="G8" s="7">
        <f t="shared" si="0"/>
        <v>5.4</v>
      </c>
      <c r="H8" s="7">
        <f t="shared" si="0"/>
        <v>3.9</v>
      </c>
      <c r="I8" s="7">
        <f t="shared" si="0"/>
        <v>2.6</v>
      </c>
      <c r="J8" s="7">
        <f t="shared" si="0"/>
        <v>3.0000000000000004</v>
      </c>
      <c r="K8" s="7">
        <f t="shared" si="0"/>
        <v>2.5</v>
      </c>
      <c r="L8" s="7">
        <f t="shared" si="0"/>
        <v>2.2999999999999998</v>
      </c>
      <c r="M8" s="7">
        <f t="shared" si="0"/>
        <v>2.4000000000000004</v>
      </c>
      <c r="N8" s="7">
        <f t="shared" si="0"/>
        <v>2.2000000000000002</v>
      </c>
      <c r="O8" s="7">
        <f t="shared" si="0"/>
        <v>2.1</v>
      </c>
      <c r="P8" s="7">
        <f t="shared" si="0"/>
        <v>2.1</v>
      </c>
      <c r="Q8" s="7">
        <f t="shared" si="0"/>
        <v>2.1</v>
      </c>
    </row>
    <row r="9" spans="1:17" x14ac:dyDescent="0.3">
      <c r="A9" s="8"/>
      <c r="B9" s="8" t="s">
        <v>3</v>
      </c>
      <c r="C9" s="9">
        <v>0.9</v>
      </c>
      <c r="D9" s="9">
        <v>0.7</v>
      </c>
      <c r="E9" s="9">
        <v>0.6</v>
      </c>
      <c r="F9" s="9">
        <v>0.6</v>
      </c>
      <c r="G9" s="9">
        <v>0.8</v>
      </c>
      <c r="H9" s="9">
        <v>0.5</v>
      </c>
      <c r="I9" s="9">
        <v>0.4</v>
      </c>
      <c r="J9" s="9">
        <v>0.7</v>
      </c>
      <c r="K9" s="9">
        <v>0.7</v>
      </c>
      <c r="L9" s="9">
        <v>0.7</v>
      </c>
      <c r="M9" s="9">
        <v>0.8</v>
      </c>
      <c r="N9" s="9">
        <v>0.7</v>
      </c>
      <c r="O9" s="9">
        <v>0.5</v>
      </c>
      <c r="P9" s="9">
        <v>0.5</v>
      </c>
      <c r="Q9" s="9">
        <v>0.4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5.3</v>
      </c>
      <c r="D11" s="9">
        <v>5.5</v>
      </c>
      <c r="E11" s="9">
        <v>5</v>
      </c>
      <c r="F11" s="9">
        <v>4.3</v>
      </c>
      <c r="G11" s="9">
        <v>3.6</v>
      </c>
      <c r="H11" s="9">
        <v>3.3</v>
      </c>
      <c r="I11" s="9">
        <v>2.1</v>
      </c>
      <c r="J11" s="9">
        <v>2.2000000000000002</v>
      </c>
      <c r="K11" s="9">
        <v>1.7</v>
      </c>
      <c r="L11" s="9">
        <v>1.6</v>
      </c>
      <c r="M11" s="9">
        <v>1.6</v>
      </c>
      <c r="N11" s="9">
        <v>1.5</v>
      </c>
      <c r="O11" s="9">
        <v>1.6</v>
      </c>
      <c r="P11" s="9">
        <v>1.6</v>
      </c>
      <c r="Q11" s="9">
        <v>1.7</v>
      </c>
    </row>
    <row r="12" spans="1:17" x14ac:dyDescent="0.3">
      <c r="A12" s="8"/>
      <c r="B12" s="8" t="s">
        <v>6</v>
      </c>
      <c r="C12" s="9">
        <v>1.4</v>
      </c>
      <c r="D12" s="9">
        <v>1.5</v>
      </c>
      <c r="E12" s="9">
        <v>1.2</v>
      </c>
      <c r="F12" s="9">
        <v>1.3</v>
      </c>
      <c r="G12" s="9">
        <v>1</v>
      </c>
      <c r="H12" s="9">
        <v>0.1</v>
      </c>
      <c r="I12" s="9">
        <v>0.1</v>
      </c>
      <c r="J12" s="9">
        <v>0.1</v>
      </c>
      <c r="K12" s="9">
        <v>0.1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31.5</v>
      </c>
      <c r="D14" s="7">
        <v>31.3</v>
      </c>
      <c r="E14" s="7">
        <v>32</v>
      </c>
      <c r="F14" s="7">
        <v>32.1</v>
      </c>
      <c r="G14" s="7">
        <v>29.9</v>
      </c>
      <c r="H14" s="7">
        <v>28.6</v>
      </c>
      <c r="I14" s="7">
        <v>23</v>
      </c>
      <c r="J14" s="7">
        <v>26.2</v>
      </c>
      <c r="K14" s="7">
        <v>25</v>
      </c>
      <c r="L14" s="7">
        <v>23.8</v>
      </c>
      <c r="M14" s="7">
        <v>24.3</v>
      </c>
      <c r="N14" s="7">
        <v>23.6</v>
      </c>
      <c r="O14" s="7">
        <v>23.8</v>
      </c>
      <c r="P14" s="7">
        <v>24.4</v>
      </c>
      <c r="Q14" s="7">
        <v>24.9</v>
      </c>
    </row>
    <row r="15" spans="1:17" x14ac:dyDescent="0.3">
      <c r="A15" s="6" t="s">
        <v>9</v>
      </c>
      <c r="B15" s="6"/>
      <c r="C15" s="7">
        <v>117.8</v>
      </c>
      <c r="D15" s="7">
        <v>121.5</v>
      </c>
      <c r="E15" s="7">
        <v>122.5</v>
      </c>
      <c r="F15" s="7">
        <v>124.6</v>
      </c>
      <c r="G15" s="7">
        <v>126.2</v>
      </c>
      <c r="H15" s="7">
        <v>114.2</v>
      </c>
      <c r="I15" s="7">
        <v>95</v>
      </c>
      <c r="J15" s="7">
        <v>101.4</v>
      </c>
      <c r="K15" s="7">
        <v>101.2</v>
      </c>
      <c r="L15" s="7">
        <v>98.5</v>
      </c>
      <c r="M15" s="7">
        <v>99.1</v>
      </c>
      <c r="N15" s="7">
        <v>101.9</v>
      </c>
      <c r="O15" s="7">
        <v>105</v>
      </c>
      <c r="P15" s="7">
        <v>106.2</v>
      </c>
      <c r="Q15" s="7">
        <v>110.3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156.9</v>
      </c>
      <c r="D22" s="11">
        <f t="shared" ref="D22:Q22" si="2">D7+D8+D14+D15+D16+D17</f>
        <v>160.5</v>
      </c>
      <c r="E22" s="11">
        <f t="shared" si="2"/>
        <v>161.30000000000001</v>
      </c>
      <c r="F22" s="11">
        <f t="shared" si="2"/>
        <v>162.89999999999998</v>
      </c>
      <c r="G22" s="11">
        <f t="shared" si="2"/>
        <v>161.5</v>
      </c>
      <c r="H22" s="11">
        <f t="shared" si="2"/>
        <v>146.69999999999999</v>
      </c>
      <c r="I22" s="11">
        <f t="shared" si="2"/>
        <v>120.6</v>
      </c>
      <c r="J22" s="11">
        <f t="shared" si="2"/>
        <v>130.6</v>
      </c>
      <c r="K22" s="11">
        <f t="shared" si="2"/>
        <v>128.69999999999999</v>
      </c>
      <c r="L22" s="11">
        <f t="shared" si="2"/>
        <v>124.6</v>
      </c>
      <c r="M22" s="11">
        <f t="shared" si="2"/>
        <v>125.8</v>
      </c>
      <c r="N22" s="11">
        <f t="shared" si="2"/>
        <v>127.7</v>
      </c>
      <c r="O22" s="11">
        <f t="shared" si="2"/>
        <v>130.9</v>
      </c>
      <c r="P22" s="11">
        <f t="shared" si="2"/>
        <v>132.69999999999999</v>
      </c>
      <c r="Q22" s="11">
        <f t="shared" si="2"/>
        <v>137.30000000000001</v>
      </c>
    </row>
    <row r="23" spans="1:17" ht="15" thickBot="1" x14ac:dyDescent="0.35">
      <c r="A23" s="10" t="s">
        <v>17</v>
      </c>
      <c r="B23" s="10"/>
      <c r="C23" s="11">
        <f>C7+C8+C14+C16+C17</f>
        <v>39.1</v>
      </c>
      <c r="D23" s="11">
        <f t="shared" ref="D23:Q23" si="3">D7+D8+D14+D16+D17</f>
        <v>39</v>
      </c>
      <c r="E23" s="11">
        <f t="shared" si="3"/>
        <v>38.799999999999997</v>
      </c>
      <c r="F23" s="11">
        <f t="shared" si="3"/>
        <v>38.299999999999997</v>
      </c>
      <c r="G23" s="11">
        <f t="shared" si="3"/>
        <v>35.299999999999997</v>
      </c>
      <c r="H23" s="11">
        <f t="shared" si="3"/>
        <v>32.5</v>
      </c>
      <c r="I23" s="11">
        <f t="shared" si="3"/>
        <v>25.6</v>
      </c>
      <c r="J23" s="11">
        <f t="shared" si="3"/>
        <v>29.2</v>
      </c>
      <c r="K23" s="11">
        <f t="shared" si="3"/>
        <v>27.5</v>
      </c>
      <c r="L23" s="11">
        <f t="shared" si="3"/>
        <v>26.1</v>
      </c>
      <c r="M23" s="11">
        <f t="shared" si="3"/>
        <v>26.700000000000003</v>
      </c>
      <c r="N23" s="11">
        <f t="shared" si="3"/>
        <v>25.8</v>
      </c>
      <c r="O23" s="11">
        <f t="shared" si="3"/>
        <v>25.900000000000002</v>
      </c>
      <c r="P23" s="11">
        <f t="shared" si="3"/>
        <v>26.5</v>
      </c>
      <c r="Q23" s="11">
        <f t="shared" si="3"/>
        <v>27</v>
      </c>
    </row>
    <row r="24" spans="1:17" ht="15" thickBot="1" x14ac:dyDescent="0.35">
      <c r="A24" s="10" t="s">
        <v>18</v>
      </c>
      <c r="B24" s="10"/>
      <c r="C24" s="11">
        <f>C15</f>
        <v>117.8</v>
      </c>
      <c r="D24" s="11">
        <f t="shared" ref="D24:Q24" si="4">D15</f>
        <v>121.5</v>
      </c>
      <c r="E24" s="11">
        <f t="shared" si="4"/>
        <v>122.5</v>
      </c>
      <c r="F24" s="11">
        <f t="shared" si="4"/>
        <v>124.6</v>
      </c>
      <c r="G24" s="11">
        <f t="shared" si="4"/>
        <v>126.2</v>
      </c>
      <c r="H24" s="11">
        <f t="shared" si="4"/>
        <v>114.2</v>
      </c>
      <c r="I24" s="11">
        <f t="shared" si="4"/>
        <v>95</v>
      </c>
      <c r="J24" s="11">
        <f t="shared" si="4"/>
        <v>101.4</v>
      </c>
      <c r="K24" s="11">
        <f t="shared" si="4"/>
        <v>101.2</v>
      </c>
      <c r="L24" s="11">
        <f t="shared" si="4"/>
        <v>98.5</v>
      </c>
      <c r="M24" s="11">
        <f t="shared" si="4"/>
        <v>99.1</v>
      </c>
      <c r="N24" s="11">
        <f t="shared" si="4"/>
        <v>101.9</v>
      </c>
      <c r="O24" s="11">
        <f t="shared" si="4"/>
        <v>105</v>
      </c>
      <c r="P24" s="11">
        <f t="shared" si="4"/>
        <v>106.2</v>
      </c>
      <c r="Q24" s="11">
        <f t="shared" si="4"/>
        <v>110.3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4.84384958572339E-2</v>
      </c>
      <c r="D30" s="12">
        <f t="shared" ref="D30:Q30" si="6">D8/D22</f>
        <v>4.7975077881619942E-2</v>
      </c>
      <c r="E30" s="12">
        <f t="shared" si="6"/>
        <v>4.2157470551766892E-2</v>
      </c>
      <c r="F30" s="12">
        <f t="shared" si="6"/>
        <v>3.8060159607120933E-2</v>
      </c>
      <c r="G30" s="12">
        <f t="shared" si="6"/>
        <v>3.3436532507739938E-2</v>
      </c>
      <c r="H30" s="12">
        <f t="shared" si="6"/>
        <v>2.6584867075664622E-2</v>
      </c>
      <c r="I30" s="12">
        <f t="shared" si="6"/>
        <v>2.1558872305140964E-2</v>
      </c>
      <c r="J30" s="12">
        <f t="shared" si="6"/>
        <v>2.297090352220521E-2</v>
      </c>
      <c r="K30" s="12">
        <f t="shared" si="6"/>
        <v>1.9425019425019428E-2</v>
      </c>
      <c r="L30" s="12">
        <f t="shared" si="6"/>
        <v>1.8459069020866772E-2</v>
      </c>
      <c r="M30" s="12">
        <f t="shared" si="6"/>
        <v>1.9077901430842609E-2</v>
      </c>
      <c r="N30" s="12">
        <f t="shared" si="6"/>
        <v>1.7227877838684416E-2</v>
      </c>
      <c r="O30" s="12">
        <f t="shared" si="6"/>
        <v>1.6042780748663103E-2</v>
      </c>
      <c r="P30" s="12">
        <f t="shared" si="6"/>
        <v>1.5825169555388097E-2</v>
      </c>
      <c r="Q30" s="12">
        <f t="shared" si="6"/>
        <v>1.5294974508375818E-2</v>
      </c>
    </row>
    <row r="31" spans="1:17" x14ac:dyDescent="0.3">
      <c r="A31" s="12" t="s">
        <v>8</v>
      </c>
      <c r="B31" s="12"/>
      <c r="C31" s="12">
        <f>C14/C22</f>
        <v>0.20076481835564053</v>
      </c>
      <c r="D31" s="12">
        <f t="shared" ref="D31:Q31" si="7">D14/D22</f>
        <v>0.19501557632398756</v>
      </c>
      <c r="E31" s="12">
        <f t="shared" si="7"/>
        <v>0.19838809671419713</v>
      </c>
      <c r="F31" s="12">
        <f t="shared" si="7"/>
        <v>0.1970534069981584</v>
      </c>
      <c r="G31" s="12">
        <f t="shared" si="7"/>
        <v>0.18513931888544891</v>
      </c>
      <c r="H31" s="12">
        <f t="shared" si="7"/>
        <v>0.19495569188820724</v>
      </c>
      <c r="I31" s="12">
        <f t="shared" si="7"/>
        <v>0.19071310116086237</v>
      </c>
      <c r="J31" s="12">
        <f t="shared" si="7"/>
        <v>0.20061255742725881</v>
      </c>
      <c r="K31" s="12">
        <f t="shared" si="7"/>
        <v>0.19425019425019427</v>
      </c>
      <c r="L31" s="12">
        <f t="shared" si="7"/>
        <v>0.1910112359550562</v>
      </c>
      <c r="M31" s="12">
        <f t="shared" si="7"/>
        <v>0.19316375198728142</v>
      </c>
      <c r="N31" s="12">
        <f t="shared" si="7"/>
        <v>0.18480814408770557</v>
      </c>
      <c r="O31" s="12">
        <f t="shared" si="7"/>
        <v>0.18181818181818182</v>
      </c>
      <c r="P31" s="12">
        <f t="shared" si="7"/>
        <v>0.1838733986435569</v>
      </c>
      <c r="Q31" s="12">
        <f t="shared" si="7"/>
        <v>0.18135469774217042</v>
      </c>
    </row>
    <row r="32" spans="1:17" x14ac:dyDescent="0.3">
      <c r="A32" s="12" t="s">
        <v>9</v>
      </c>
      <c r="B32" s="12"/>
      <c r="C32" s="12">
        <f>C15/C22</f>
        <v>0.75079668578712555</v>
      </c>
      <c r="D32" s="12">
        <f t="shared" ref="D32:Q32" si="8">D15/D22</f>
        <v>0.7570093457943925</v>
      </c>
      <c r="E32" s="12">
        <f t="shared" si="8"/>
        <v>0.7594544327340359</v>
      </c>
      <c r="F32" s="12">
        <f t="shared" si="8"/>
        <v>0.76488643339472073</v>
      </c>
      <c r="G32" s="12">
        <f t="shared" si="8"/>
        <v>0.7814241486068112</v>
      </c>
      <c r="H32" s="12">
        <f t="shared" si="8"/>
        <v>0.77845944103612819</v>
      </c>
      <c r="I32" s="12">
        <f t="shared" si="8"/>
        <v>0.78772802653399676</v>
      </c>
      <c r="J32" s="12">
        <f t="shared" si="8"/>
        <v>0.77641653905053609</v>
      </c>
      <c r="K32" s="12">
        <f t="shared" si="8"/>
        <v>0.78632478632478642</v>
      </c>
      <c r="L32" s="12">
        <f t="shared" si="8"/>
        <v>0.79052969502407711</v>
      </c>
      <c r="M32" s="12">
        <f t="shared" si="8"/>
        <v>0.78775834658187593</v>
      </c>
      <c r="N32" s="12">
        <f t="shared" si="8"/>
        <v>0.79796397807361008</v>
      </c>
      <c r="O32" s="12">
        <f t="shared" si="8"/>
        <v>0.80213903743315507</v>
      </c>
      <c r="P32" s="12">
        <f t="shared" si="8"/>
        <v>0.80030143180105506</v>
      </c>
      <c r="Q32" s="12">
        <f t="shared" si="8"/>
        <v>0.8033503277494537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0.24920331421287445</v>
      </c>
      <c r="D36" s="13">
        <f t="shared" ref="D36:Q36" si="11">D23/D22</f>
        <v>0.24299065420560748</v>
      </c>
      <c r="E36" s="13">
        <f t="shared" si="11"/>
        <v>0.24054556726596402</v>
      </c>
      <c r="F36" s="13">
        <f t="shared" si="11"/>
        <v>0.23511356660527932</v>
      </c>
      <c r="G36" s="13">
        <f t="shared" si="11"/>
        <v>0.21857585139318883</v>
      </c>
      <c r="H36" s="13">
        <f t="shared" si="11"/>
        <v>0.22154055896387187</v>
      </c>
      <c r="I36" s="13">
        <f t="shared" si="11"/>
        <v>0.21227197346600335</v>
      </c>
      <c r="J36" s="13">
        <f t="shared" si="11"/>
        <v>0.22358346094946402</v>
      </c>
      <c r="K36" s="13">
        <f t="shared" si="11"/>
        <v>0.21367521367521369</v>
      </c>
      <c r="L36" s="13">
        <f t="shared" si="11"/>
        <v>0.20947030497592298</v>
      </c>
      <c r="M36" s="13">
        <f t="shared" si="11"/>
        <v>0.21224165341812404</v>
      </c>
      <c r="N36" s="13">
        <f t="shared" si="11"/>
        <v>0.20203602192638997</v>
      </c>
      <c r="O36" s="13">
        <f t="shared" si="11"/>
        <v>0.19786096256684493</v>
      </c>
      <c r="P36" s="13">
        <f t="shared" si="11"/>
        <v>0.19969856819894499</v>
      </c>
      <c r="Q36" s="13">
        <f t="shared" si="11"/>
        <v>0.19664967225054622</v>
      </c>
    </row>
    <row r="37" spans="1:17" ht="15" thickBot="1" x14ac:dyDescent="0.35">
      <c r="A37" s="10" t="s">
        <v>18</v>
      </c>
      <c r="B37" s="10"/>
      <c r="C37" s="13">
        <f>C24/C22</f>
        <v>0.75079668578712555</v>
      </c>
      <c r="D37" s="13">
        <f t="shared" ref="D37:Q37" si="12">D24/D22</f>
        <v>0.7570093457943925</v>
      </c>
      <c r="E37" s="13">
        <f t="shared" si="12"/>
        <v>0.7594544327340359</v>
      </c>
      <c r="F37" s="13">
        <f t="shared" si="12"/>
        <v>0.76488643339472073</v>
      </c>
      <c r="G37" s="13">
        <f t="shared" si="12"/>
        <v>0.7814241486068112</v>
      </c>
      <c r="H37" s="13">
        <f t="shared" si="12"/>
        <v>0.77845944103612819</v>
      </c>
      <c r="I37" s="13">
        <f t="shared" si="12"/>
        <v>0.78772802653399676</v>
      </c>
      <c r="J37" s="13">
        <f t="shared" si="12"/>
        <v>0.77641653905053609</v>
      </c>
      <c r="K37" s="13">
        <f t="shared" si="12"/>
        <v>0.78632478632478642</v>
      </c>
      <c r="L37" s="13">
        <f t="shared" si="12"/>
        <v>0.79052969502407711</v>
      </c>
      <c r="M37" s="13">
        <f t="shared" si="12"/>
        <v>0.78775834658187593</v>
      </c>
      <c r="N37" s="13">
        <f t="shared" si="12"/>
        <v>0.79796397807361008</v>
      </c>
      <c r="O37" s="13">
        <f t="shared" si="12"/>
        <v>0.80213903743315507</v>
      </c>
      <c r="P37" s="13">
        <f t="shared" si="12"/>
        <v>0.80030143180105506</v>
      </c>
      <c r="Q37" s="13">
        <f t="shared" si="12"/>
        <v>0.8033503277494537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7.6</v>
      </c>
      <c r="D65" s="2">
        <f t="shared" ref="D65:Q65" si="13">D8</f>
        <v>7.7</v>
      </c>
      <c r="E65" s="2">
        <f t="shared" si="13"/>
        <v>6.8</v>
      </c>
      <c r="F65" s="2">
        <f t="shared" si="13"/>
        <v>6.1999999999999993</v>
      </c>
      <c r="G65" s="2">
        <f t="shared" si="13"/>
        <v>5.4</v>
      </c>
      <c r="H65" s="2">
        <f t="shared" si="13"/>
        <v>3.9</v>
      </c>
      <c r="I65" s="2">
        <f t="shared" si="13"/>
        <v>2.6</v>
      </c>
      <c r="J65" s="2">
        <f t="shared" si="13"/>
        <v>3.0000000000000004</v>
      </c>
      <c r="K65" s="2">
        <f t="shared" si="13"/>
        <v>2.5</v>
      </c>
      <c r="L65" s="2">
        <f t="shared" si="13"/>
        <v>2.2999999999999998</v>
      </c>
      <c r="M65" s="2">
        <f t="shared" si="13"/>
        <v>2.4000000000000004</v>
      </c>
      <c r="N65" s="2">
        <f t="shared" si="13"/>
        <v>2.2000000000000002</v>
      </c>
      <c r="O65" s="2">
        <f t="shared" si="13"/>
        <v>2.1</v>
      </c>
      <c r="P65" s="2">
        <f t="shared" si="13"/>
        <v>2.1</v>
      </c>
      <c r="Q65" s="2">
        <f t="shared" si="13"/>
        <v>2.1</v>
      </c>
    </row>
    <row r="66" spans="1:17" s="1" customFormat="1" ht="10.199999999999999" customHeight="1" x14ac:dyDescent="0.2">
      <c r="A66" s="5" t="s">
        <v>8</v>
      </c>
      <c r="C66" s="2">
        <f>C14</f>
        <v>31.5</v>
      </c>
      <c r="D66" s="2">
        <f t="shared" ref="D66:Q67" si="14">D14</f>
        <v>31.3</v>
      </c>
      <c r="E66" s="2">
        <f t="shared" si="14"/>
        <v>32</v>
      </c>
      <c r="F66" s="2">
        <f t="shared" si="14"/>
        <v>32.1</v>
      </c>
      <c r="G66" s="2">
        <f t="shared" si="14"/>
        <v>29.9</v>
      </c>
      <c r="H66" s="2">
        <f t="shared" si="14"/>
        <v>28.6</v>
      </c>
      <c r="I66" s="2">
        <f t="shared" si="14"/>
        <v>23</v>
      </c>
      <c r="J66" s="2">
        <f t="shared" si="14"/>
        <v>26.2</v>
      </c>
      <c r="K66" s="2">
        <f t="shared" si="14"/>
        <v>25</v>
      </c>
      <c r="L66" s="2">
        <f t="shared" si="14"/>
        <v>23.8</v>
      </c>
      <c r="M66" s="2">
        <f t="shared" si="14"/>
        <v>24.3</v>
      </c>
      <c r="N66" s="2">
        <f t="shared" si="14"/>
        <v>23.6</v>
      </c>
      <c r="O66" s="2">
        <f t="shared" si="14"/>
        <v>23.8</v>
      </c>
      <c r="P66" s="2">
        <f t="shared" si="14"/>
        <v>24.4</v>
      </c>
      <c r="Q66" s="2">
        <f t="shared" si="14"/>
        <v>24.9</v>
      </c>
    </row>
    <row r="67" spans="1:17" s="1" customFormat="1" ht="10.199999999999999" customHeight="1" x14ac:dyDescent="0.2">
      <c r="A67" s="5" t="s">
        <v>9</v>
      </c>
      <c r="C67" s="2">
        <f>C15</f>
        <v>117.8</v>
      </c>
      <c r="D67" s="2">
        <f t="shared" si="14"/>
        <v>121.5</v>
      </c>
      <c r="E67" s="2">
        <f t="shared" si="14"/>
        <v>122.5</v>
      </c>
      <c r="F67" s="2">
        <f t="shared" si="14"/>
        <v>124.6</v>
      </c>
      <c r="G67" s="2">
        <f t="shared" si="14"/>
        <v>126.2</v>
      </c>
      <c r="H67" s="2">
        <f t="shared" si="14"/>
        <v>114.2</v>
      </c>
      <c r="I67" s="2">
        <f t="shared" si="14"/>
        <v>95</v>
      </c>
      <c r="J67" s="2">
        <f t="shared" si="14"/>
        <v>101.4</v>
      </c>
      <c r="K67" s="2">
        <f t="shared" si="14"/>
        <v>101.2</v>
      </c>
      <c r="L67" s="2">
        <f t="shared" si="14"/>
        <v>98.5</v>
      </c>
      <c r="M67" s="2">
        <f t="shared" si="14"/>
        <v>99.1</v>
      </c>
      <c r="N67" s="2">
        <f t="shared" si="14"/>
        <v>101.9</v>
      </c>
      <c r="O67" s="2">
        <f t="shared" si="14"/>
        <v>105</v>
      </c>
      <c r="P67" s="2">
        <f t="shared" si="14"/>
        <v>106.2</v>
      </c>
      <c r="Q67" s="2">
        <f t="shared" si="14"/>
        <v>110.3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33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1.2000000000000002</v>
      </c>
      <c r="D8" s="7">
        <f t="shared" ref="D8:Q8" si="0">SUM(D9:D13)</f>
        <v>1.1000000000000001</v>
      </c>
      <c r="E8" s="7">
        <f t="shared" si="0"/>
        <v>1</v>
      </c>
      <c r="F8" s="7">
        <f t="shared" si="0"/>
        <v>1</v>
      </c>
      <c r="G8" s="7">
        <f t="shared" si="0"/>
        <v>0.8</v>
      </c>
      <c r="H8" s="7">
        <f t="shared" si="0"/>
        <v>0.89999999999999991</v>
      </c>
      <c r="I8" s="7">
        <f t="shared" si="0"/>
        <v>0.7</v>
      </c>
      <c r="J8" s="7">
        <f t="shared" si="0"/>
        <v>0.60000000000000009</v>
      </c>
      <c r="K8" s="7">
        <f t="shared" si="0"/>
        <v>0.5</v>
      </c>
      <c r="L8" s="7">
        <f t="shared" si="0"/>
        <v>0.5</v>
      </c>
      <c r="M8" s="7">
        <f t="shared" si="0"/>
        <v>0.5</v>
      </c>
      <c r="N8" s="7">
        <f t="shared" si="0"/>
        <v>0.30000000000000004</v>
      </c>
      <c r="O8" s="7">
        <f t="shared" si="0"/>
        <v>0.1</v>
      </c>
      <c r="P8" s="7">
        <f t="shared" si="0"/>
        <v>0.1</v>
      </c>
      <c r="Q8" s="7">
        <f t="shared" si="0"/>
        <v>0.1</v>
      </c>
    </row>
    <row r="9" spans="1:17" x14ac:dyDescent="0.3">
      <c r="A9" s="8"/>
      <c r="B9" s="8" t="s">
        <v>3</v>
      </c>
      <c r="C9" s="9">
        <v>0.2</v>
      </c>
      <c r="D9" s="9">
        <v>0.1</v>
      </c>
      <c r="E9" s="9">
        <v>0.1</v>
      </c>
      <c r="F9" s="9">
        <v>0.1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0.4</v>
      </c>
      <c r="D11" s="9">
        <v>0.4</v>
      </c>
      <c r="E11" s="9">
        <v>0.4</v>
      </c>
      <c r="F11" s="9">
        <v>0.4</v>
      </c>
      <c r="G11" s="9">
        <v>0.3</v>
      </c>
      <c r="H11" s="9">
        <v>0.3</v>
      </c>
      <c r="I11" s="9">
        <v>0.3</v>
      </c>
      <c r="J11" s="9">
        <v>0.2</v>
      </c>
      <c r="K11" s="9">
        <v>0.1</v>
      </c>
      <c r="L11" s="9">
        <v>0.1</v>
      </c>
      <c r="M11" s="9">
        <v>0.1</v>
      </c>
      <c r="N11" s="9">
        <v>0.1</v>
      </c>
      <c r="O11" s="9">
        <v>0.1</v>
      </c>
      <c r="P11" s="9">
        <v>0.1</v>
      </c>
      <c r="Q11" s="9">
        <v>0.1</v>
      </c>
    </row>
    <row r="12" spans="1:17" x14ac:dyDescent="0.3">
      <c r="A12" s="8"/>
      <c r="B12" s="8" t="s">
        <v>6</v>
      </c>
      <c r="C12" s="9">
        <v>0.6</v>
      </c>
      <c r="D12" s="9">
        <v>0.6</v>
      </c>
      <c r="E12" s="9">
        <v>0.5</v>
      </c>
      <c r="F12" s="9">
        <v>0.5</v>
      </c>
      <c r="G12" s="9">
        <v>0.5</v>
      </c>
      <c r="H12" s="9">
        <v>0.6</v>
      </c>
      <c r="I12" s="9">
        <v>0.4</v>
      </c>
      <c r="J12" s="9">
        <v>0.4</v>
      </c>
      <c r="K12" s="9">
        <v>0.4</v>
      </c>
      <c r="L12" s="9">
        <v>0.4</v>
      </c>
      <c r="M12" s="9">
        <v>0.4</v>
      </c>
      <c r="N12" s="9">
        <v>0.2</v>
      </c>
      <c r="O12" s="9">
        <v>0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0.8</v>
      </c>
      <c r="D14" s="7">
        <v>0.8</v>
      </c>
      <c r="E14" s="7">
        <v>1</v>
      </c>
      <c r="F14" s="7">
        <v>0.9</v>
      </c>
      <c r="G14" s="7">
        <v>0.7</v>
      </c>
      <c r="H14" s="7">
        <v>0.6</v>
      </c>
      <c r="I14" s="7">
        <v>0.6</v>
      </c>
      <c r="J14" s="7">
        <v>0.6</v>
      </c>
      <c r="K14" s="7">
        <v>0.5</v>
      </c>
      <c r="L14" s="7">
        <v>0.5</v>
      </c>
      <c r="M14" s="7">
        <v>0.5</v>
      </c>
      <c r="N14" s="7">
        <v>0.5</v>
      </c>
      <c r="O14" s="7">
        <v>0.7</v>
      </c>
      <c r="P14" s="7">
        <v>0.7</v>
      </c>
      <c r="Q14" s="7">
        <v>0.8</v>
      </c>
    </row>
    <row r="15" spans="1:17" x14ac:dyDescent="0.3">
      <c r="A15" s="6" t="s">
        <v>9</v>
      </c>
      <c r="B15" s="6"/>
      <c r="C15" s="7">
        <v>6.4</v>
      </c>
      <c r="D15" s="7">
        <v>6.4</v>
      </c>
      <c r="E15" s="7">
        <v>6.4</v>
      </c>
      <c r="F15" s="7">
        <v>6.5</v>
      </c>
      <c r="G15" s="7">
        <v>6.3</v>
      </c>
      <c r="H15" s="7">
        <v>5</v>
      </c>
      <c r="I15" s="7">
        <v>4.8</v>
      </c>
      <c r="J15" s="7">
        <v>4.3</v>
      </c>
      <c r="K15" s="7">
        <v>4.2</v>
      </c>
      <c r="L15" s="7">
        <v>3.9</v>
      </c>
      <c r="M15" s="7">
        <v>3.8</v>
      </c>
      <c r="N15" s="7">
        <v>3.8</v>
      </c>
      <c r="O15" s="7">
        <v>4</v>
      </c>
      <c r="P15" s="7">
        <v>4</v>
      </c>
      <c r="Q15" s="7">
        <v>3.8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8.4</v>
      </c>
      <c r="D22" s="11">
        <f t="shared" ref="D22:Q22" si="2">D7+D8+D14+D15+D16+D17</f>
        <v>8.3000000000000007</v>
      </c>
      <c r="E22" s="11">
        <f t="shared" si="2"/>
        <v>8.4</v>
      </c>
      <c r="F22" s="11">
        <f t="shared" si="2"/>
        <v>8.4</v>
      </c>
      <c r="G22" s="11">
        <f t="shared" si="2"/>
        <v>7.8</v>
      </c>
      <c r="H22" s="11">
        <f t="shared" si="2"/>
        <v>6.5</v>
      </c>
      <c r="I22" s="11">
        <f t="shared" si="2"/>
        <v>6.1</v>
      </c>
      <c r="J22" s="11">
        <f t="shared" si="2"/>
        <v>5.5</v>
      </c>
      <c r="K22" s="11">
        <f t="shared" si="2"/>
        <v>5.2</v>
      </c>
      <c r="L22" s="11">
        <f t="shared" si="2"/>
        <v>4.9000000000000004</v>
      </c>
      <c r="M22" s="11">
        <f t="shared" si="2"/>
        <v>4.8</v>
      </c>
      <c r="N22" s="11">
        <f t="shared" si="2"/>
        <v>4.5999999999999996</v>
      </c>
      <c r="O22" s="11">
        <f t="shared" si="2"/>
        <v>4.8</v>
      </c>
      <c r="P22" s="11">
        <f t="shared" si="2"/>
        <v>4.8</v>
      </c>
      <c r="Q22" s="11">
        <f t="shared" si="2"/>
        <v>4.7</v>
      </c>
    </row>
    <row r="23" spans="1:17" ht="15" thickBot="1" x14ac:dyDescent="0.35">
      <c r="A23" s="10" t="s">
        <v>17</v>
      </c>
      <c r="B23" s="10"/>
      <c r="C23" s="11">
        <f>C7+C8+C14+C16+C17</f>
        <v>2</v>
      </c>
      <c r="D23" s="11">
        <f t="shared" ref="D23:Q23" si="3">D7+D8+D14+D16+D17</f>
        <v>1.9000000000000001</v>
      </c>
      <c r="E23" s="11">
        <f t="shared" si="3"/>
        <v>2</v>
      </c>
      <c r="F23" s="11">
        <f t="shared" si="3"/>
        <v>1.9</v>
      </c>
      <c r="G23" s="11">
        <f t="shared" si="3"/>
        <v>1.5</v>
      </c>
      <c r="H23" s="11">
        <f t="shared" si="3"/>
        <v>1.5</v>
      </c>
      <c r="I23" s="11">
        <f t="shared" si="3"/>
        <v>1.2999999999999998</v>
      </c>
      <c r="J23" s="11">
        <f t="shared" si="3"/>
        <v>1.2000000000000002</v>
      </c>
      <c r="K23" s="11">
        <f t="shared" si="3"/>
        <v>1</v>
      </c>
      <c r="L23" s="11">
        <f t="shared" si="3"/>
        <v>1</v>
      </c>
      <c r="M23" s="11">
        <f t="shared" si="3"/>
        <v>1</v>
      </c>
      <c r="N23" s="11">
        <f t="shared" si="3"/>
        <v>0.8</v>
      </c>
      <c r="O23" s="11">
        <f t="shared" si="3"/>
        <v>0.79999999999999993</v>
      </c>
      <c r="P23" s="11">
        <f t="shared" si="3"/>
        <v>0.79999999999999993</v>
      </c>
      <c r="Q23" s="11">
        <f t="shared" si="3"/>
        <v>0.9</v>
      </c>
    </row>
    <row r="24" spans="1:17" ht="15" thickBot="1" x14ac:dyDescent="0.35">
      <c r="A24" s="10" t="s">
        <v>18</v>
      </c>
      <c r="B24" s="10"/>
      <c r="C24" s="11">
        <f>C15</f>
        <v>6.4</v>
      </c>
      <c r="D24" s="11">
        <f t="shared" ref="D24:Q24" si="4">D15</f>
        <v>6.4</v>
      </c>
      <c r="E24" s="11">
        <f t="shared" si="4"/>
        <v>6.4</v>
      </c>
      <c r="F24" s="11">
        <f t="shared" si="4"/>
        <v>6.5</v>
      </c>
      <c r="G24" s="11">
        <f t="shared" si="4"/>
        <v>6.3</v>
      </c>
      <c r="H24" s="11">
        <f t="shared" si="4"/>
        <v>5</v>
      </c>
      <c r="I24" s="11">
        <f t="shared" si="4"/>
        <v>4.8</v>
      </c>
      <c r="J24" s="11">
        <f t="shared" si="4"/>
        <v>4.3</v>
      </c>
      <c r="K24" s="11">
        <f t="shared" si="4"/>
        <v>4.2</v>
      </c>
      <c r="L24" s="11">
        <f t="shared" si="4"/>
        <v>3.9</v>
      </c>
      <c r="M24" s="11">
        <f t="shared" si="4"/>
        <v>3.8</v>
      </c>
      <c r="N24" s="11">
        <f t="shared" si="4"/>
        <v>3.8</v>
      </c>
      <c r="O24" s="11">
        <f t="shared" si="4"/>
        <v>4</v>
      </c>
      <c r="P24" s="11">
        <f t="shared" si="4"/>
        <v>4</v>
      </c>
      <c r="Q24" s="11">
        <f t="shared" si="4"/>
        <v>3.8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0.14285714285714288</v>
      </c>
      <c r="D30" s="12">
        <f t="shared" ref="D30:Q30" si="6">D8/D22</f>
        <v>0.13253012048192772</v>
      </c>
      <c r="E30" s="12">
        <f t="shared" si="6"/>
        <v>0.11904761904761904</v>
      </c>
      <c r="F30" s="12">
        <f t="shared" si="6"/>
        <v>0.11904761904761904</v>
      </c>
      <c r="G30" s="12">
        <f t="shared" si="6"/>
        <v>0.10256410256410257</v>
      </c>
      <c r="H30" s="12">
        <f t="shared" si="6"/>
        <v>0.13846153846153844</v>
      </c>
      <c r="I30" s="12">
        <f t="shared" si="6"/>
        <v>0.11475409836065574</v>
      </c>
      <c r="J30" s="12">
        <f t="shared" si="6"/>
        <v>0.10909090909090911</v>
      </c>
      <c r="K30" s="12">
        <f t="shared" si="6"/>
        <v>9.6153846153846145E-2</v>
      </c>
      <c r="L30" s="12">
        <f t="shared" si="6"/>
        <v>0.1020408163265306</v>
      </c>
      <c r="M30" s="12">
        <f t="shared" si="6"/>
        <v>0.10416666666666667</v>
      </c>
      <c r="N30" s="12">
        <f t="shared" si="6"/>
        <v>6.5217391304347838E-2</v>
      </c>
      <c r="O30" s="12">
        <f t="shared" si="6"/>
        <v>2.0833333333333336E-2</v>
      </c>
      <c r="P30" s="12">
        <f t="shared" si="6"/>
        <v>2.0833333333333336E-2</v>
      </c>
      <c r="Q30" s="12">
        <f t="shared" si="6"/>
        <v>2.1276595744680851E-2</v>
      </c>
    </row>
    <row r="31" spans="1:17" x14ac:dyDescent="0.3">
      <c r="A31" s="12" t="s">
        <v>8</v>
      </c>
      <c r="B31" s="12"/>
      <c r="C31" s="12">
        <f>C14/C22</f>
        <v>9.5238095238095233E-2</v>
      </c>
      <c r="D31" s="12">
        <f t="shared" ref="D31:Q31" si="7">D14/D22</f>
        <v>9.638554216867469E-2</v>
      </c>
      <c r="E31" s="12">
        <f t="shared" si="7"/>
        <v>0.11904761904761904</v>
      </c>
      <c r="F31" s="12">
        <f t="shared" si="7"/>
        <v>0.10714285714285714</v>
      </c>
      <c r="G31" s="12">
        <f t="shared" si="7"/>
        <v>8.9743589743589744E-2</v>
      </c>
      <c r="H31" s="12">
        <f t="shared" si="7"/>
        <v>9.2307692307692299E-2</v>
      </c>
      <c r="I31" s="12">
        <f t="shared" si="7"/>
        <v>9.8360655737704916E-2</v>
      </c>
      <c r="J31" s="12">
        <f t="shared" si="7"/>
        <v>0.10909090909090909</v>
      </c>
      <c r="K31" s="12">
        <f t="shared" si="7"/>
        <v>9.6153846153846145E-2</v>
      </c>
      <c r="L31" s="12">
        <f t="shared" si="7"/>
        <v>0.1020408163265306</v>
      </c>
      <c r="M31" s="12">
        <f t="shared" si="7"/>
        <v>0.10416666666666667</v>
      </c>
      <c r="N31" s="12">
        <f t="shared" si="7"/>
        <v>0.10869565217391305</v>
      </c>
      <c r="O31" s="12">
        <f t="shared" si="7"/>
        <v>0.14583333333333334</v>
      </c>
      <c r="P31" s="12">
        <f t="shared" si="7"/>
        <v>0.14583333333333334</v>
      </c>
      <c r="Q31" s="12">
        <f t="shared" si="7"/>
        <v>0.1702127659574468</v>
      </c>
    </row>
    <row r="32" spans="1:17" x14ac:dyDescent="0.3">
      <c r="A32" s="12" t="s">
        <v>9</v>
      </c>
      <c r="B32" s="12"/>
      <c r="C32" s="12">
        <f>C15/C22</f>
        <v>0.76190476190476186</v>
      </c>
      <c r="D32" s="12">
        <f t="shared" ref="D32:Q32" si="8">D15/D22</f>
        <v>0.77108433734939752</v>
      </c>
      <c r="E32" s="12">
        <f t="shared" si="8"/>
        <v>0.76190476190476186</v>
      </c>
      <c r="F32" s="12">
        <f t="shared" si="8"/>
        <v>0.77380952380952372</v>
      </c>
      <c r="G32" s="12">
        <f t="shared" si="8"/>
        <v>0.80769230769230771</v>
      </c>
      <c r="H32" s="12">
        <f t="shared" si="8"/>
        <v>0.76923076923076927</v>
      </c>
      <c r="I32" s="12">
        <f t="shared" si="8"/>
        <v>0.78688524590163933</v>
      </c>
      <c r="J32" s="12">
        <f t="shared" si="8"/>
        <v>0.78181818181818175</v>
      </c>
      <c r="K32" s="12">
        <f t="shared" si="8"/>
        <v>0.80769230769230771</v>
      </c>
      <c r="L32" s="12">
        <f t="shared" si="8"/>
        <v>0.79591836734693866</v>
      </c>
      <c r="M32" s="12">
        <f t="shared" si="8"/>
        <v>0.79166666666666663</v>
      </c>
      <c r="N32" s="12">
        <f t="shared" si="8"/>
        <v>0.82608695652173914</v>
      </c>
      <c r="O32" s="12">
        <f t="shared" si="8"/>
        <v>0.83333333333333337</v>
      </c>
      <c r="P32" s="12">
        <f t="shared" si="8"/>
        <v>0.83333333333333337</v>
      </c>
      <c r="Q32" s="12">
        <f t="shared" si="8"/>
        <v>0.80851063829787229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0.23809523809523808</v>
      </c>
      <c r="D36" s="13">
        <f t="shared" ref="D36:Q36" si="11">D23/D22</f>
        <v>0.2289156626506024</v>
      </c>
      <c r="E36" s="13">
        <f t="shared" si="11"/>
        <v>0.23809523809523808</v>
      </c>
      <c r="F36" s="13">
        <f t="shared" si="11"/>
        <v>0.22619047619047616</v>
      </c>
      <c r="G36" s="13">
        <f t="shared" si="11"/>
        <v>0.19230769230769232</v>
      </c>
      <c r="H36" s="13">
        <f t="shared" si="11"/>
        <v>0.23076923076923078</v>
      </c>
      <c r="I36" s="13">
        <f t="shared" si="11"/>
        <v>0.21311475409836064</v>
      </c>
      <c r="J36" s="13">
        <f t="shared" si="11"/>
        <v>0.21818181818181823</v>
      </c>
      <c r="K36" s="13">
        <f t="shared" si="11"/>
        <v>0.19230769230769229</v>
      </c>
      <c r="L36" s="13">
        <f t="shared" si="11"/>
        <v>0.2040816326530612</v>
      </c>
      <c r="M36" s="13">
        <f t="shared" si="11"/>
        <v>0.20833333333333334</v>
      </c>
      <c r="N36" s="13">
        <f t="shared" si="11"/>
        <v>0.17391304347826089</v>
      </c>
      <c r="O36" s="13">
        <f t="shared" si="11"/>
        <v>0.16666666666666666</v>
      </c>
      <c r="P36" s="13">
        <f t="shared" si="11"/>
        <v>0.16666666666666666</v>
      </c>
      <c r="Q36" s="13">
        <f t="shared" si="11"/>
        <v>0.19148936170212766</v>
      </c>
    </row>
    <row r="37" spans="1:17" ht="15" thickBot="1" x14ac:dyDescent="0.35">
      <c r="A37" s="10" t="s">
        <v>18</v>
      </c>
      <c r="B37" s="10"/>
      <c r="C37" s="13">
        <f>C24/C22</f>
        <v>0.76190476190476186</v>
      </c>
      <c r="D37" s="13">
        <f t="shared" ref="D37:Q37" si="12">D24/D22</f>
        <v>0.77108433734939752</v>
      </c>
      <c r="E37" s="13">
        <f t="shared" si="12"/>
        <v>0.76190476190476186</v>
      </c>
      <c r="F37" s="13">
        <f t="shared" si="12"/>
        <v>0.77380952380952372</v>
      </c>
      <c r="G37" s="13">
        <f t="shared" si="12"/>
        <v>0.80769230769230771</v>
      </c>
      <c r="H37" s="13">
        <f t="shared" si="12"/>
        <v>0.76923076923076927</v>
      </c>
      <c r="I37" s="13">
        <f t="shared" si="12"/>
        <v>0.78688524590163933</v>
      </c>
      <c r="J37" s="13">
        <f t="shared" si="12"/>
        <v>0.78181818181818175</v>
      </c>
      <c r="K37" s="13">
        <f t="shared" si="12"/>
        <v>0.80769230769230771</v>
      </c>
      <c r="L37" s="13">
        <f t="shared" si="12"/>
        <v>0.79591836734693866</v>
      </c>
      <c r="M37" s="13">
        <f t="shared" si="12"/>
        <v>0.79166666666666663</v>
      </c>
      <c r="N37" s="13">
        <f t="shared" si="12"/>
        <v>0.82608695652173914</v>
      </c>
      <c r="O37" s="13">
        <f t="shared" si="12"/>
        <v>0.83333333333333337</v>
      </c>
      <c r="P37" s="13">
        <f t="shared" si="12"/>
        <v>0.83333333333333337</v>
      </c>
      <c r="Q37" s="13">
        <f t="shared" si="12"/>
        <v>0.80851063829787229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1.2000000000000002</v>
      </c>
      <c r="D65" s="2">
        <f t="shared" ref="D65:Q65" si="13">D8</f>
        <v>1.1000000000000001</v>
      </c>
      <c r="E65" s="2">
        <f t="shared" si="13"/>
        <v>1</v>
      </c>
      <c r="F65" s="2">
        <f t="shared" si="13"/>
        <v>1</v>
      </c>
      <c r="G65" s="2">
        <f t="shared" si="13"/>
        <v>0.8</v>
      </c>
      <c r="H65" s="2">
        <f t="shared" si="13"/>
        <v>0.89999999999999991</v>
      </c>
      <c r="I65" s="2">
        <f t="shared" si="13"/>
        <v>0.7</v>
      </c>
      <c r="J65" s="2">
        <f t="shared" si="13"/>
        <v>0.60000000000000009</v>
      </c>
      <c r="K65" s="2">
        <f t="shared" si="13"/>
        <v>0.5</v>
      </c>
      <c r="L65" s="2">
        <f t="shared" si="13"/>
        <v>0.5</v>
      </c>
      <c r="M65" s="2">
        <f t="shared" si="13"/>
        <v>0.5</v>
      </c>
      <c r="N65" s="2">
        <f t="shared" si="13"/>
        <v>0.30000000000000004</v>
      </c>
      <c r="O65" s="2">
        <f t="shared" si="13"/>
        <v>0.1</v>
      </c>
      <c r="P65" s="2">
        <f t="shared" si="13"/>
        <v>0.1</v>
      </c>
      <c r="Q65" s="2">
        <f t="shared" si="13"/>
        <v>0.1</v>
      </c>
    </row>
    <row r="66" spans="1:17" s="1" customFormat="1" ht="10.199999999999999" customHeight="1" x14ac:dyDescent="0.2">
      <c r="A66" s="5" t="s">
        <v>8</v>
      </c>
      <c r="C66" s="2">
        <f>C14</f>
        <v>0.8</v>
      </c>
      <c r="D66" s="2">
        <f t="shared" ref="D66:Q67" si="14">D14</f>
        <v>0.8</v>
      </c>
      <c r="E66" s="2">
        <f t="shared" si="14"/>
        <v>1</v>
      </c>
      <c r="F66" s="2">
        <f t="shared" si="14"/>
        <v>0.9</v>
      </c>
      <c r="G66" s="2">
        <f t="shared" si="14"/>
        <v>0.7</v>
      </c>
      <c r="H66" s="2">
        <f t="shared" si="14"/>
        <v>0.6</v>
      </c>
      <c r="I66" s="2">
        <f t="shared" si="14"/>
        <v>0.6</v>
      </c>
      <c r="J66" s="2">
        <f t="shared" si="14"/>
        <v>0.6</v>
      </c>
      <c r="K66" s="2">
        <f t="shared" si="14"/>
        <v>0.5</v>
      </c>
      <c r="L66" s="2">
        <f t="shared" si="14"/>
        <v>0.5</v>
      </c>
      <c r="M66" s="2">
        <f t="shared" si="14"/>
        <v>0.5</v>
      </c>
      <c r="N66" s="2">
        <f t="shared" si="14"/>
        <v>0.5</v>
      </c>
      <c r="O66" s="2">
        <f t="shared" si="14"/>
        <v>0.7</v>
      </c>
      <c r="P66" s="2">
        <f t="shared" si="14"/>
        <v>0.7</v>
      </c>
      <c r="Q66" s="2">
        <f t="shared" si="14"/>
        <v>0.8</v>
      </c>
    </row>
    <row r="67" spans="1:17" s="1" customFormat="1" ht="10.199999999999999" customHeight="1" x14ac:dyDescent="0.2">
      <c r="A67" s="5" t="s">
        <v>9</v>
      </c>
      <c r="C67" s="2">
        <f>C15</f>
        <v>6.4</v>
      </c>
      <c r="D67" s="2">
        <f t="shared" si="14"/>
        <v>6.4</v>
      </c>
      <c r="E67" s="2">
        <f t="shared" si="14"/>
        <v>6.4</v>
      </c>
      <c r="F67" s="2">
        <f t="shared" si="14"/>
        <v>6.5</v>
      </c>
      <c r="G67" s="2">
        <f t="shared" si="14"/>
        <v>6.3</v>
      </c>
      <c r="H67" s="2">
        <f t="shared" si="14"/>
        <v>5</v>
      </c>
      <c r="I67" s="2">
        <f t="shared" si="14"/>
        <v>4.8</v>
      </c>
      <c r="J67" s="2">
        <f t="shared" si="14"/>
        <v>4.3</v>
      </c>
      <c r="K67" s="2">
        <f t="shared" si="14"/>
        <v>4.2</v>
      </c>
      <c r="L67" s="2">
        <f t="shared" si="14"/>
        <v>3.9</v>
      </c>
      <c r="M67" s="2">
        <f t="shared" si="14"/>
        <v>3.8</v>
      </c>
      <c r="N67" s="2">
        <f t="shared" si="14"/>
        <v>3.8</v>
      </c>
      <c r="O67" s="2">
        <f t="shared" si="14"/>
        <v>4</v>
      </c>
      <c r="P67" s="2">
        <f t="shared" si="14"/>
        <v>4</v>
      </c>
      <c r="Q67" s="2">
        <f t="shared" si="14"/>
        <v>3.8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23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7">
        <v>2003</v>
      </c>
      <c r="D6" s="17">
        <v>2004</v>
      </c>
      <c r="E6" s="17">
        <v>2005</v>
      </c>
      <c r="F6" s="17">
        <v>2006</v>
      </c>
      <c r="G6" s="17">
        <v>2007</v>
      </c>
      <c r="H6" s="17">
        <v>2008</v>
      </c>
      <c r="I6" s="17">
        <v>2009</v>
      </c>
      <c r="J6" s="17">
        <v>2010</v>
      </c>
      <c r="K6" s="17">
        <v>2011</v>
      </c>
      <c r="L6" s="17">
        <v>2012</v>
      </c>
      <c r="M6" s="17">
        <v>2013</v>
      </c>
      <c r="N6" s="17">
        <v>2014</v>
      </c>
      <c r="O6" s="17">
        <v>2015</v>
      </c>
      <c r="P6" s="17">
        <v>2016</v>
      </c>
      <c r="Q6" s="17">
        <v>2017</v>
      </c>
    </row>
    <row r="7" spans="1:17" x14ac:dyDescent="0.3">
      <c r="A7" s="6" t="s">
        <v>1</v>
      </c>
      <c r="B7" s="6"/>
      <c r="C7" s="7">
        <v>12.2</v>
      </c>
      <c r="D7" s="7">
        <v>13.6</v>
      </c>
      <c r="E7" s="7">
        <v>15.9</v>
      </c>
      <c r="F7" s="7">
        <v>16.8</v>
      </c>
      <c r="G7" s="7">
        <v>24.5</v>
      </c>
      <c r="H7" s="7">
        <v>24.4</v>
      </c>
      <c r="I7" s="7">
        <v>18.8</v>
      </c>
      <c r="J7" s="7">
        <v>18.3</v>
      </c>
      <c r="K7" s="7">
        <v>18.5</v>
      </c>
      <c r="L7" s="7">
        <v>14.7</v>
      </c>
      <c r="M7" s="7">
        <v>13.3</v>
      </c>
      <c r="N7" s="7">
        <v>12.4</v>
      </c>
      <c r="O7" s="7">
        <v>13.8</v>
      </c>
      <c r="P7" s="7">
        <v>12.8</v>
      </c>
      <c r="Q7" s="7">
        <v>13.4</v>
      </c>
    </row>
    <row r="8" spans="1:17" x14ac:dyDescent="0.3">
      <c r="A8" s="6" t="s">
        <v>2</v>
      </c>
      <c r="B8" s="6"/>
      <c r="C8" s="7">
        <f>SUM(C9:C13)</f>
        <v>7.2</v>
      </c>
      <c r="D8" s="7">
        <f t="shared" ref="D8:Q8" si="0">SUM(D9:D13)</f>
        <v>6.4</v>
      </c>
      <c r="E8" s="7">
        <f t="shared" si="0"/>
        <v>7.9</v>
      </c>
      <c r="F8" s="7">
        <f t="shared" si="0"/>
        <v>7.6</v>
      </c>
      <c r="G8" s="7">
        <f t="shared" si="0"/>
        <v>4.5</v>
      </c>
      <c r="H8" s="7">
        <f t="shared" si="0"/>
        <v>4.1000000000000005</v>
      </c>
      <c r="I8" s="7">
        <f t="shared" si="0"/>
        <v>3.2</v>
      </c>
      <c r="J8" s="7">
        <f t="shared" si="0"/>
        <v>1.2000000000000002</v>
      </c>
      <c r="K8" s="7">
        <f t="shared" si="0"/>
        <v>1</v>
      </c>
      <c r="L8" s="7">
        <f t="shared" si="0"/>
        <v>1</v>
      </c>
      <c r="M8" s="7">
        <f t="shared" si="0"/>
        <v>1.1000000000000001</v>
      </c>
      <c r="N8" s="7">
        <f t="shared" si="0"/>
        <v>1.2</v>
      </c>
      <c r="O8" s="7">
        <f t="shared" si="0"/>
        <v>1.2</v>
      </c>
      <c r="P8" s="7">
        <f t="shared" si="0"/>
        <v>1.2</v>
      </c>
      <c r="Q8" s="7">
        <f t="shared" si="0"/>
        <v>1.2</v>
      </c>
    </row>
    <row r="9" spans="1:17" x14ac:dyDescent="0.3">
      <c r="A9" s="8"/>
      <c r="B9" s="8" t="s">
        <v>3</v>
      </c>
      <c r="C9" s="9">
        <v>1.2</v>
      </c>
      <c r="D9" s="9">
        <v>0.8</v>
      </c>
      <c r="E9" s="9">
        <v>0.6</v>
      </c>
      <c r="F9" s="9">
        <v>0.6</v>
      </c>
      <c r="G9" s="9">
        <v>0.6</v>
      </c>
      <c r="H9" s="9">
        <v>0.6</v>
      </c>
      <c r="I9" s="9">
        <v>0.4</v>
      </c>
      <c r="J9" s="9">
        <v>0.4</v>
      </c>
      <c r="K9" s="9">
        <v>0.2</v>
      </c>
      <c r="L9" s="9">
        <v>0.2</v>
      </c>
      <c r="M9" s="9">
        <v>0.1</v>
      </c>
      <c r="N9" s="9">
        <v>0.2</v>
      </c>
      <c r="O9" s="9">
        <v>0.2</v>
      </c>
      <c r="P9" s="9">
        <v>0.2</v>
      </c>
      <c r="Q9" s="9">
        <v>0.2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2.2000000000000002</v>
      </c>
      <c r="D11" s="9">
        <v>2.2000000000000002</v>
      </c>
      <c r="E11" s="9">
        <v>3</v>
      </c>
      <c r="F11" s="9">
        <v>3.1</v>
      </c>
      <c r="G11" s="9">
        <v>3</v>
      </c>
      <c r="H11" s="9">
        <v>3.2</v>
      </c>
      <c r="I11" s="9">
        <v>2.7</v>
      </c>
      <c r="J11" s="9">
        <v>0.8</v>
      </c>
      <c r="K11" s="9">
        <v>0.8</v>
      </c>
      <c r="L11" s="9">
        <v>0.8</v>
      </c>
      <c r="M11" s="9">
        <v>0.8</v>
      </c>
      <c r="N11" s="9">
        <v>0.8</v>
      </c>
      <c r="O11" s="9">
        <v>0.8</v>
      </c>
      <c r="P11" s="9">
        <v>0.8</v>
      </c>
      <c r="Q11" s="9">
        <v>0.8</v>
      </c>
    </row>
    <row r="12" spans="1:17" x14ac:dyDescent="0.3">
      <c r="A12" s="8"/>
      <c r="B12" s="8" t="s">
        <v>6</v>
      </c>
      <c r="C12" s="9">
        <v>0.6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3.2</v>
      </c>
      <c r="D13" s="9">
        <v>3.4</v>
      </c>
      <c r="E13" s="9">
        <v>4.3</v>
      </c>
      <c r="F13" s="9">
        <v>3.9</v>
      </c>
      <c r="G13" s="9">
        <v>0.9</v>
      </c>
      <c r="H13" s="9">
        <v>0.3</v>
      </c>
      <c r="I13" s="9">
        <v>0.1</v>
      </c>
      <c r="J13" s="9">
        <v>0</v>
      </c>
      <c r="K13" s="9">
        <v>0</v>
      </c>
      <c r="L13" s="9">
        <v>0</v>
      </c>
      <c r="M13" s="9">
        <v>0.2</v>
      </c>
      <c r="N13" s="9">
        <v>0.2</v>
      </c>
      <c r="O13" s="9">
        <v>0.2</v>
      </c>
      <c r="P13" s="9">
        <v>0.2</v>
      </c>
      <c r="Q13" s="9">
        <v>0.2</v>
      </c>
    </row>
    <row r="14" spans="1:17" x14ac:dyDescent="0.3">
      <c r="A14" s="6" t="s">
        <v>8</v>
      </c>
      <c r="B14" s="6"/>
      <c r="C14" s="7">
        <v>76</v>
      </c>
      <c r="D14" s="7">
        <v>78.2</v>
      </c>
      <c r="E14" s="7">
        <v>97.7</v>
      </c>
      <c r="F14" s="7">
        <v>100.8</v>
      </c>
      <c r="G14" s="7">
        <v>102.3</v>
      </c>
      <c r="H14" s="7">
        <v>92.6</v>
      </c>
      <c r="I14" s="7">
        <v>84.3</v>
      </c>
      <c r="J14" s="7">
        <v>81.7</v>
      </c>
      <c r="K14" s="7">
        <v>80.3</v>
      </c>
      <c r="L14" s="7">
        <v>74.2</v>
      </c>
      <c r="M14" s="7">
        <v>71.900000000000006</v>
      </c>
      <c r="N14" s="7">
        <v>72</v>
      </c>
      <c r="O14" s="7">
        <v>72.900000000000006</v>
      </c>
      <c r="P14" s="7">
        <v>71.599999999999994</v>
      </c>
      <c r="Q14" s="7">
        <v>73.099999999999994</v>
      </c>
    </row>
    <row r="15" spans="1:17" x14ac:dyDescent="0.3">
      <c r="A15" s="6" t="s">
        <v>9</v>
      </c>
      <c r="B15" s="6"/>
      <c r="C15" s="7">
        <v>94.9</v>
      </c>
      <c r="D15" s="7">
        <v>97.3</v>
      </c>
      <c r="E15" s="7">
        <v>134.4</v>
      </c>
      <c r="F15" s="7">
        <v>143.80000000000001</v>
      </c>
      <c r="G15" s="7">
        <v>144.5</v>
      </c>
      <c r="H15" s="7">
        <v>143</v>
      </c>
      <c r="I15" s="7">
        <v>126.3</v>
      </c>
      <c r="J15" s="7">
        <v>125.4</v>
      </c>
      <c r="K15" s="7">
        <v>125</v>
      </c>
      <c r="L15" s="7">
        <v>117.3</v>
      </c>
      <c r="M15" s="7">
        <v>118.2</v>
      </c>
      <c r="N15" s="7">
        <v>116</v>
      </c>
      <c r="O15" s="7">
        <v>120.9</v>
      </c>
      <c r="P15" s="7">
        <v>119.4</v>
      </c>
      <c r="Q15" s="7">
        <v>118.9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190.3</v>
      </c>
      <c r="D22" s="11">
        <f t="shared" ref="D22:Q22" si="2">D7+D8+D14+D15+D16+D17</f>
        <v>195.5</v>
      </c>
      <c r="E22" s="11">
        <f t="shared" si="2"/>
        <v>255.9</v>
      </c>
      <c r="F22" s="11">
        <f t="shared" si="2"/>
        <v>269</v>
      </c>
      <c r="G22" s="11">
        <f t="shared" si="2"/>
        <v>275.8</v>
      </c>
      <c r="H22" s="11">
        <f t="shared" si="2"/>
        <v>264.10000000000002</v>
      </c>
      <c r="I22" s="11">
        <f t="shared" si="2"/>
        <v>232.6</v>
      </c>
      <c r="J22" s="11">
        <f t="shared" si="2"/>
        <v>226.60000000000002</v>
      </c>
      <c r="K22" s="11">
        <f t="shared" si="2"/>
        <v>224.8</v>
      </c>
      <c r="L22" s="11">
        <f t="shared" si="2"/>
        <v>207.2</v>
      </c>
      <c r="M22" s="11">
        <f t="shared" si="2"/>
        <v>204.5</v>
      </c>
      <c r="N22" s="11">
        <f t="shared" si="2"/>
        <v>201.6</v>
      </c>
      <c r="O22" s="11">
        <f t="shared" si="2"/>
        <v>208.8</v>
      </c>
      <c r="P22" s="11">
        <f t="shared" si="2"/>
        <v>205</v>
      </c>
      <c r="Q22" s="11">
        <f t="shared" si="2"/>
        <v>206.6</v>
      </c>
    </row>
    <row r="23" spans="1:17" ht="15" thickBot="1" x14ac:dyDescent="0.35">
      <c r="A23" s="10" t="s">
        <v>17</v>
      </c>
      <c r="B23" s="10"/>
      <c r="C23" s="11">
        <f>C7+C8+C14+C16+C17</f>
        <v>95.4</v>
      </c>
      <c r="D23" s="11">
        <f t="shared" ref="D23:Q23" si="3">D7+D8+D14+D16+D17</f>
        <v>98.2</v>
      </c>
      <c r="E23" s="11">
        <f t="shared" si="3"/>
        <v>121.5</v>
      </c>
      <c r="F23" s="11">
        <f t="shared" si="3"/>
        <v>125.19999999999999</v>
      </c>
      <c r="G23" s="11">
        <f t="shared" si="3"/>
        <v>131.30000000000001</v>
      </c>
      <c r="H23" s="11">
        <f t="shared" si="3"/>
        <v>121.1</v>
      </c>
      <c r="I23" s="11">
        <f t="shared" si="3"/>
        <v>106.3</v>
      </c>
      <c r="J23" s="11">
        <f t="shared" si="3"/>
        <v>101.2</v>
      </c>
      <c r="K23" s="11">
        <f t="shared" si="3"/>
        <v>99.8</v>
      </c>
      <c r="L23" s="11">
        <f t="shared" si="3"/>
        <v>89.9</v>
      </c>
      <c r="M23" s="11">
        <f t="shared" si="3"/>
        <v>86.300000000000011</v>
      </c>
      <c r="N23" s="11">
        <f t="shared" si="3"/>
        <v>85.6</v>
      </c>
      <c r="O23" s="11">
        <f t="shared" si="3"/>
        <v>87.9</v>
      </c>
      <c r="P23" s="11">
        <f t="shared" si="3"/>
        <v>85.6</v>
      </c>
      <c r="Q23" s="11">
        <f t="shared" si="3"/>
        <v>87.699999999999989</v>
      </c>
    </row>
    <row r="24" spans="1:17" ht="15" thickBot="1" x14ac:dyDescent="0.35">
      <c r="A24" s="10" t="s">
        <v>18</v>
      </c>
      <c r="B24" s="10"/>
      <c r="C24" s="11">
        <f>C15</f>
        <v>94.9</v>
      </c>
      <c r="D24" s="11">
        <f t="shared" ref="D24:Q24" si="4">D15</f>
        <v>97.3</v>
      </c>
      <c r="E24" s="11">
        <f t="shared" si="4"/>
        <v>134.4</v>
      </c>
      <c r="F24" s="11">
        <f t="shared" si="4"/>
        <v>143.80000000000001</v>
      </c>
      <c r="G24" s="11">
        <f t="shared" si="4"/>
        <v>144.5</v>
      </c>
      <c r="H24" s="11">
        <f t="shared" si="4"/>
        <v>143</v>
      </c>
      <c r="I24" s="11">
        <f t="shared" si="4"/>
        <v>126.3</v>
      </c>
      <c r="J24" s="11">
        <f t="shared" si="4"/>
        <v>125.4</v>
      </c>
      <c r="K24" s="11">
        <f t="shared" si="4"/>
        <v>125</v>
      </c>
      <c r="L24" s="11">
        <f t="shared" si="4"/>
        <v>117.3</v>
      </c>
      <c r="M24" s="11">
        <f t="shared" si="4"/>
        <v>118.2</v>
      </c>
      <c r="N24" s="11">
        <f t="shared" si="4"/>
        <v>116</v>
      </c>
      <c r="O24" s="11">
        <f t="shared" si="4"/>
        <v>120.9</v>
      </c>
      <c r="P24" s="11">
        <f t="shared" si="4"/>
        <v>119.4</v>
      </c>
      <c r="Q24" s="11">
        <f t="shared" si="4"/>
        <v>118.9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18">
        <v>2003</v>
      </c>
      <c r="D28" s="18">
        <v>2004</v>
      </c>
      <c r="E28" s="18">
        <v>2005</v>
      </c>
      <c r="F28" s="18">
        <v>2006</v>
      </c>
      <c r="G28" s="18">
        <v>2007</v>
      </c>
      <c r="H28" s="18">
        <v>2008</v>
      </c>
      <c r="I28" s="18">
        <v>2009</v>
      </c>
      <c r="J28" s="18">
        <v>2010</v>
      </c>
      <c r="K28" s="18">
        <v>2011</v>
      </c>
      <c r="L28" s="18">
        <v>2012</v>
      </c>
      <c r="M28" s="18">
        <v>2013</v>
      </c>
      <c r="N28" s="18">
        <v>2014</v>
      </c>
      <c r="O28" s="18">
        <v>2015</v>
      </c>
      <c r="P28" s="18">
        <v>2016</v>
      </c>
      <c r="Q28" s="18">
        <v>2017</v>
      </c>
    </row>
    <row r="29" spans="1:17" x14ac:dyDescent="0.3">
      <c r="A29" s="12" t="s">
        <v>1</v>
      </c>
      <c r="B29" s="12"/>
      <c r="C29" s="12">
        <f>C7/C22</f>
        <v>6.4109301103520755E-2</v>
      </c>
      <c r="D29" s="12">
        <f t="shared" ref="D29:Q29" si="5">D7/D22</f>
        <v>6.9565217391304349E-2</v>
      </c>
      <c r="E29" s="12">
        <f t="shared" si="5"/>
        <v>6.2133645955451351E-2</v>
      </c>
      <c r="F29" s="12">
        <f t="shared" si="5"/>
        <v>6.2453531598513017E-2</v>
      </c>
      <c r="G29" s="12">
        <f t="shared" si="5"/>
        <v>8.8832487309644673E-2</v>
      </c>
      <c r="H29" s="12">
        <f t="shared" si="5"/>
        <v>9.2389246497538796E-2</v>
      </c>
      <c r="I29" s="12">
        <f t="shared" si="5"/>
        <v>8.0825451418744629E-2</v>
      </c>
      <c r="J29" s="12">
        <f t="shared" si="5"/>
        <v>8.0759046778464252E-2</v>
      </c>
      <c r="K29" s="12">
        <f t="shared" si="5"/>
        <v>8.2295373665480426E-2</v>
      </c>
      <c r="L29" s="12">
        <f t="shared" si="5"/>
        <v>7.0945945945945943E-2</v>
      </c>
      <c r="M29" s="12">
        <f t="shared" si="5"/>
        <v>6.5036674816625922E-2</v>
      </c>
      <c r="N29" s="12">
        <f t="shared" si="5"/>
        <v>6.1507936507936511E-2</v>
      </c>
      <c r="O29" s="12">
        <f t="shared" si="5"/>
        <v>6.6091954022988508E-2</v>
      </c>
      <c r="P29" s="12">
        <f t="shared" si="5"/>
        <v>6.2439024390243909E-2</v>
      </c>
      <c r="Q29" s="12">
        <f t="shared" si="5"/>
        <v>6.4859632139399812E-2</v>
      </c>
    </row>
    <row r="30" spans="1:17" x14ac:dyDescent="0.3">
      <c r="A30" s="12" t="s">
        <v>2</v>
      </c>
      <c r="B30" s="12"/>
      <c r="C30" s="12">
        <f>C8/C22</f>
        <v>3.7834997372569623E-2</v>
      </c>
      <c r="D30" s="12">
        <f t="shared" ref="D30:Q30" si="6">D8/D22</f>
        <v>3.273657289002558E-2</v>
      </c>
      <c r="E30" s="12">
        <f t="shared" si="6"/>
        <v>3.0871434153966395E-2</v>
      </c>
      <c r="F30" s="12">
        <f t="shared" si="6"/>
        <v>2.8252788104089217E-2</v>
      </c>
      <c r="G30" s="12">
        <f t="shared" si="6"/>
        <v>1.6316171138506162E-2</v>
      </c>
      <c r="H30" s="12">
        <f t="shared" si="6"/>
        <v>1.5524422567209392E-2</v>
      </c>
      <c r="I30" s="12">
        <f t="shared" si="6"/>
        <v>1.3757523645743766E-2</v>
      </c>
      <c r="J30" s="12">
        <f t="shared" si="6"/>
        <v>5.2956751985878204E-3</v>
      </c>
      <c r="K30" s="12">
        <f t="shared" si="6"/>
        <v>4.4483985765124551E-3</v>
      </c>
      <c r="L30" s="12">
        <f t="shared" si="6"/>
        <v>4.8262548262548262E-3</v>
      </c>
      <c r="M30" s="12">
        <f t="shared" si="6"/>
        <v>5.3789731051344745E-3</v>
      </c>
      <c r="N30" s="12">
        <f t="shared" si="6"/>
        <v>5.9523809523809521E-3</v>
      </c>
      <c r="O30" s="12">
        <f t="shared" si="6"/>
        <v>5.7471264367816082E-3</v>
      </c>
      <c r="P30" s="12">
        <f t="shared" si="6"/>
        <v>5.8536585365853658E-3</v>
      </c>
      <c r="Q30" s="12">
        <f t="shared" si="6"/>
        <v>5.8083252662149082E-3</v>
      </c>
    </row>
    <row r="31" spans="1:17" x14ac:dyDescent="0.3">
      <c r="A31" s="12" t="s">
        <v>8</v>
      </c>
      <c r="B31" s="12"/>
      <c r="C31" s="12">
        <f>C14/C22</f>
        <v>0.39936941671045717</v>
      </c>
      <c r="D31" s="12">
        <f t="shared" ref="D31:Q31" si="7">D14/D22</f>
        <v>0.4</v>
      </c>
      <c r="E31" s="12">
        <f t="shared" si="7"/>
        <v>0.38178976162563499</v>
      </c>
      <c r="F31" s="12">
        <f t="shared" si="7"/>
        <v>0.37472118959107803</v>
      </c>
      <c r="G31" s="12">
        <f t="shared" si="7"/>
        <v>0.37092095721537344</v>
      </c>
      <c r="H31" s="12">
        <f t="shared" si="7"/>
        <v>0.35062476334721693</v>
      </c>
      <c r="I31" s="12">
        <f t="shared" si="7"/>
        <v>0.36242476354256231</v>
      </c>
      <c r="J31" s="12">
        <f t="shared" si="7"/>
        <v>0.36054721977052073</v>
      </c>
      <c r="K31" s="12">
        <f t="shared" si="7"/>
        <v>0.35720640569395012</v>
      </c>
      <c r="L31" s="12">
        <f t="shared" si="7"/>
        <v>0.35810810810810811</v>
      </c>
      <c r="M31" s="12">
        <f t="shared" si="7"/>
        <v>0.35158924205378977</v>
      </c>
      <c r="N31" s="12">
        <f t="shared" si="7"/>
        <v>0.35714285714285715</v>
      </c>
      <c r="O31" s="12">
        <f t="shared" si="7"/>
        <v>0.34913793103448276</v>
      </c>
      <c r="P31" s="12">
        <f t="shared" si="7"/>
        <v>0.34926829268292681</v>
      </c>
      <c r="Q31" s="12">
        <f t="shared" si="7"/>
        <v>0.35382381413359149</v>
      </c>
    </row>
    <row r="32" spans="1:17" x14ac:dyDescent="0.3">
      <c r="A32" s="12" t="s">
        <v>9</v>
      </c>
      <c r="B32" s="12"/>
      <c r="C32" s="12">
        <f>C15/C22</f>
        <v>0.49868628481345245</v>
      </c>
      <c r="D32" s="12">
        <f t="shared" ref="D32:Q32" si="8">D15/D22</f>
        <v>0.49769820971867007</v>
      </c>
      <c r="E32" s="12">
        <f t="shared" si="8"/>
        <v>0.52520515826494729</v>
      </c>
      <c r="F32" s="12">
        <f t="shared" si="8"/>
        <v>0.53457249070631974</v>
      </c>
      <c r="G32" s="12">
        <f t="shared" si="8"/>
        <v>0.52393038433647565</v>
      </c>
      <c r="H32" s="12">
        <f t="shared" si="8"/>
        <v>0.54146156758803476</v>
      </c>
      <c r="I32" s="12">
        <f t="shared" si="8"/>
        <v>0.54299226139294932</v>
      </c>
      <c r="J32" s="12">
        <f t="shared" si="8"/>
        <v>0.55339805825242716</v>
      </c>
      <c r="K32" s="12">
        <f t="shared" si="8"/>
        <v>0.55604982206405695</v>
      </c>
      <c r="L32" s="12">
        <f t="shared" si="8"/>
        <v>0.56611969111969118</v>
      </c>
      <c r="M32" s="12">
        <f t="shared" si="8"/>
        <v>0.57799511002444992</v>
      </c>
      <c r="N32" s="12">
        <f t="shared" si="8"/>
        <v>0.57539682539682546</v>
      </c>
      <c r="O32" s="12">
        <f t="shared" si="8"/>
        <v>0.57902298850574707</v>
      </c>
      <c r="P32" s="12">
        <f t="shared" si="8"/>
        <v>0.58243902439024398</v>
      </c>
      <c r="Q32" s="12">
        <f t="shared" si="8"/>
        <v>0.57550822846079386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0.50131371518654755</v>
      </c>
      <c r="D36" s="13">
        <f t="shared" ref="D36:Q36" si="11">D23/D22</f>
        <v>0.50230179028132993</v>
      </c>
      <c r="E36" s="13">
        <f t="shared" si="11"/>
        <v>0.47479484173505276</v>
      </c>
      <c r="F36" s="13">
        <f t="shared" si="11"/>
        <v>0.46542750929368026</v>
      </c>
      <c r="G36" s="13">
        <f t="shared" si="11"/>
        <v>0.47606961566352429</v>
      </c>
      <c r="H36" s="13">
        <f t="shared" si="11"/>
        <v>0.45853843241196512</v>
      </c>
      <c r="I36" s="13">
        <f t="shared" si="11"/>
        <v>0.45700773860705074</v>
      </c>
      <c r="J36" s="13">
        <f t="shared" si="11"/>
        <v>0.44660194174757278</v>
      </c>
      <c r="K36" s="13">
        <f t="shared" si="11"/>
        <v>0.44395017793594305</v>
      </c>
      <c r="L36" s="13">
        <f t="shared" si="11"/>
        <v>0.43388030888030893</v>
      </c>
      <c r="M36" s="13">
        <f t="shared" si="11"/>
        <v>0.42200488997555019</v>
      </c>
      <c r="N36" s="13">
        <f t="shared" si="11"/>
        <v>0.42460317460317459</v>
      </c>
      <c r="O36" s="13">
        <f t="shared" si="11"/>
        <v>0.42097701149425287</v>
      </c>
      <c r="P36" s="13">
        <f t="shared" si="11"/>
        <v>0.41756097560975608</v>
      </c>
      <c r="Q36" s="13">
        <f t="shared" si="11"/>
        <v>0.42449177153920614</v>
      </c>
    </row>
    <row r="37" spans="1:17" ht="15" thickBot="1" x14ac:dyDescent="0.35">
      <c r="A37" s="10" t="s">
        <v>18</v>
      </c>
      <c r="B37" s="10"/>
      <c r="C37" s="13">
        <f>C24/C22</f>
        <v>0.49868628481345245</v>
      </c>
      <c r="D37" s="13">
        <f t="shared" ref="D37:Q37" si="12">D24/D22</f>
        <v>0.49769820971867007</v>
      </c>
      <c r="E37" s="13">
        <f t="shared" si="12"/>
        <v>0.52520515826494729</v>
      </c>
      <c r="F37" s="13">
        <f t="shared" si="12"/>
        <v>0.53457249070631974</v>
      </c>
      <c r="G37" s="13">
        <f t="shared" si="12"/>
        <v>0.52393038433647565</v>
      </c>
      <c r="H37" s="13">
        <f t="shared" si="12"/>
        <v>0.54146156758803476</v>
      </c>
      <c r="I37" s="13">
        <f t="shared" si="12"/>
        <v>0.54299226139294932</v>
      </c>
      <c r="J37" s="13">
        <f t="shared" si="12"/>
        <v>0.55339805825242716</v>
      </c>
      <c r="K37" s="13">
        <f t="shared" si="12"/>
        <v>0.55604982206405695</v>
      </c>
      <c r="L37" s="13">
        <f t="shared" si="12"/>
        <v>0.56611969111969118</v>
      </c>
      <c r="M37" s="13">
        <f t="shared" si="12"/>
        <v>0.57799511002444992</v>
      </c>
      <c r="N37" s="13">
        <f t="shared" si="12"/>
        <v>0.57539682539682546</v>
      </c>
      <c r="O37" s="13">
        <f t="shared" si="12"/>
        <v>0.57902298850574707</v>
      </c>
      <c r="P37" s="13">
        <f t="shared" si="12"/>
        <v>0.58243902439024398</v>
      </c>
      <c r="Q37" s="13">
        <f t="shared" si="12"/>
        <v>0.57550822846079386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7.2</v>
      </c>
      <c r="D65" s="2">
        <f t="shared" ref="D65:Q65" si="13">D8</f>
        <v>6.4</v>
      </c>
      <c r="E65" s="2">
        <f t="shared" si="13"/>
        <v>7.9</v>
      </c>
      <c r="F65" s="2">
        <f t="shared" si="13"/>
        <v>7.6</v>
      </c>
      <c r="G65" s="2">
        <f t="shared" si="13"/>
        <v>4.5</v>
      </c>
      <c r="H65" s="2">
        <f t="shared" si="13"/>
        <v>4.1000000000000005</v>
      </c>
      <c r="I65" s="2">
        <f t="shared" si="13"/>
        <v>3.2</v>
      </c>
      <c r="J65" s="2">
        <f t="shared" si="13"/>
        <v>1.2000000000000002</v>
      </c>
      <c r="K65" s="2">
        <f t="shared" si="13"/>
        <v>1</v>
      </c>
      <c r="L65" s="2">
        <f t="shared" si="13"/>
        <v>1</v>
      </c>
      <c r="M65" s="2">
        <f t="shared" si="13"/>
        <v>1.1000000000000001</v>
      </c>
      <c r="N65" s="2">
        <f t="shared" si="13"/>
        <v>1.2</v>
      </c>
      <c r="O65" s="2">
        <f t="shared" si="13"/>
        <v>1.2</v>
      </c>
      <c r="P65" s="2">
        <f t="shared" si="13"/>
        <v>1.2</v>
      </c>
      <c r="Q65" s="2">
        <f t="shared" si="13"/>
        <v>1.2</v>
      </c>
    </row>
    <row r="66" spans="1:17" s="1" customFormat="1" ht="10.199999999999999" customHeight="1" x14ac:dyDescent="0.2">
      <c r="A66" s="5" t="s">
        <v>8</v>
      </c>
      <c r="C66" s="2">
        <f>C14</f>
        <v>76</v>
      </c>
      <c r="D66" s="2">
        <f t="shared" ref="D66:Q67" si="14">D14</f>
        <v>78.2</v>
      </c>
      <c r="E66" s="2">
        <f t="shared" si="14"/>
        <v>97.7</v>
      </c>
      <c r="F66" s="2">
        <f t="shared" si="14"/>
        <v>100.8</v>
      </c>
      <c r="G66" s="2">
        <f t="shared" si="14"/>
        <v>102.3</v>
      </c>
      <c r="H66" s="2">
        <f t="shared" si="14"/>
        <v>92.6</v>
      </c>
      <c r="I66" s="2">
        <f t="shared" si="14"/>
        <v>84.3</v>
      </c>
      <c r="J66" s="2">
        <f t="shared" si="14"/>
        <v>81.7</v>
      </c>
      <c r="K66" s="2">
        <f t="shared" si="14"/>
        <v>80.3</v>
      </c>
      <c r="L66" s="2">
        <f t="shared" si="14"/>
        <v>74.2</v>
      </c>
      <c r="M66" s="2">
        <f t="shared" si="14"/>
        <v>71.900000000000006</v>
      </c>
      <c r="N66" s="2">
        <f t="shared" si="14"/>
        <v>72</v>
      </c>
      <c r="O66" s="2">
        <f t="shared" si="14"/>
        <v>72.900000000000006</v>
      </c>
      <c r="P66" s="2">
        <f t="shared" si="14"/>
        <v>71.599999999999994</v>
      </c>
      <c r="Q66" s="2">
        <f t="shared" si="14"/>
        <v>73.099999999999994</v>
      </c>
    </row>
    <row r="67" spans="1:17" s="1" customFormat="1" ht="10.199999999999999" customHeight="1" x14ac:dyDescent="0.2">
      <c r="A67" s="5" t="s">
        <v>9</v>
      </c>
      <c r="C67" s="2">
        <f>C15</f>
        <v>94.9</v>
      </c>
      <c r="D67" s="2">
        <f t="shared" si="14"/>
        <v>97.3</v>
      </c>
      <c r="E67" s="2">
        <f t="shared" si="14"/>
        <v>134.4</v>
      </c>
      <c r="F67" s="2">
        <f t="shared" si="14"/>
        <v>143.80000000000001</v>
      </c>
      <c r="G67" s="2">
        <f t="shared" si="14"/>
        <v>144.5</v>
      </c>
      <c r="H67" s="2">
        <f t="shared" si="14"/>
        <v>143</v>
      </c>
      <c r="I67" s="2">
        <f t="shared" si="14"/>
        <v>126.3</v>
      </c>
      <c r="J67" s="2">
        <f t="shared" si="14"/>
        <v>125.4</v>
      </c>
      <c r="K67" s="2">
        <f t="shared" si="14"/>
        <v>125</v>
      </c>
      <c r="L67" s="2">
        <f t="shared" si="14"/>
        <v>117.3</v>
      </c>
      <c r="M67" s="2">
        <f t="shared" si="14"/>
        <v>118.2</v>
      </c>
      <c r="N67" s="2">
        <f t="shared" si="14"/>
        <v>116</v>
      </c>
      <c r="O67" s="2">
        <f t="shared" si="14"/>
        <v>120.9</v>
      </c>
      <c r="P67" s="2">
        <f t="shared" si="14"/>
        <v>119.4</v>
      </c>
      <c r="Q67" s="2">
        <f t="shared" si="14"/>
        <v>118.9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12.2</v>
      </c>
      <c r="D69" s="2">
        <f t="shared" ref="D69:Q69" si="16">D7+D16</f>
        <v>13.6</v>
      </c>
      <c r="E69" s="2">
        <f t="shared" si="16"/>
        <v>15.9</v>
      </c>
      <c r="F69" s="2">
        <f t="shared" si="16"/>
        <v>16.8</v>
      </c>
      <c r="G69" s="2">
        <f t="shared" si="16"/>
        <v>24.5</v>
      </c>
      <c r="H69" s="2">
        <f t="shared" si="16"/>
        <v>24.4</v>
      </c>
      <c r="I69" s="2">
        <f t="shared" si="16"/>
        <v>18.8</v>
      </c>
      <c r="J69" s="2">
        <f t="shared" si="16"/>
        <v>18.3</v>
      </c>
      <c r="K69" s="2">
        <f t="shared" si="16"/>
        <v>18.5</v>
      </c>
      <c r="L69" s="2">
        <f t="shared" si="16"/>
        <v>14.7</v>
      </c>
      <c r="M69" s="2">
        <f t="shared" si="16"/>
        <v>13.3</v>
      </c>
      <c r="N69" s="2">
        <f t="shared" si="16"/>
        <v>12.4</v>
      </c>
      <c r="O69" s="2">
        <f t="shared" si="16"/>
        <v>13.8</v>
      </c>
      <c r="P69" s="2">
        <f t="shared" si="16"/>
        <v>12.8</v>
      </c>
      <c r="Q69" s="2">
        <f t="shared" si="16"/>
        <v>13.4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24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7">
        <v>2003</v>
      </c>
      <c r="D6" s="17">
        <v>2004</v>
      </c>
      <c r="E6" s="17">
        <v>2005</v>
      </c>
      <c r="F6" s="17">
        <v>2006</v>
      </c>
      <c r="G6" s="17">
        <v>2007</v>
      </c>
      <c r="H6" s="17">
        <v>2008</v>
      </c>
      <c r="I6" s="17">
        <v>2009</v>
      </c>
      <c r="J6" s="17">
        <v>2010</v>
      </c>
      <c r="K6" s="17">
        <v>2011</v>
      </c>
      <c r="L6" s="17">
        <v>2012</v>
      </c>
      <c r="M6" s="17">
        <v>2013</v>
      </c>
      <c r="N6" s="17">
        <v>2014</v>
      </c>
      <c r="O6" s="17">
        <v>2015</v>
      </c>
      <c r="P6" s="17">
        <v>2016</v>
      </c>
      <c r="Q6" s="17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0.1</v>
      </c>
      <c r="N7" s="7">
        <v>0.1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3.7</v>
      </c>
      <c r="D8" s="7">
        <f t="shared" ref="D8:Q8" si="0">SUM(D9:D13)</f>
        <v>3.6000000000000005</v>
      </c>
      <c r="E8" s="7">
        <f t="shared" si="0"/>
        <v>3.6</v>
      </c>
      <c r="F8" s="7">
        <f t="shared" si="0"/>
        <v>3.5</v>
      </c>
      <c r="G8" s="7">
        <f t="shared" si="0"/>
        <v>3</v>
      </c>
      <c r="H8" s="7">
        <f t="shared" si="0"/>
        <v>2.6</v>
      </c>
      <c r="I8" s="7">
        <f t="shared" si="0"/>
        <v>1.4</v>
      </c>
      <c r="J8" s="7">
        <f t="shared" si="0"/>
        <v>1.5</v>
      </c>
      <c r="K8" s="7">
        <f t="shared" si="0"/>
        <v>1.7</v>
      </c>
      <c r="L8" s="7">
        <f t="shared" si="0"/>
        <v>1.4000000000000001</v>
      </c>
      <c r="M8" s="7">
        <f t="shared" si="0"/>
        <v>1.2000000000000002</v>
      </c>
      <c r="N8" s="7">
        <f t="shared" si="0"/>
        <v>1.6</v>
      </c>
      <c r="O8" s="7">
        <f t="shared" si="0"/>
        <v>1.5</v>
      </c>
      <c r="P8" s="7">
        <f t="shared" si="0"/>
        <v>1.6</v>
      </c>
      <c r="Q8" s="7">
        <f t="shared" si="0"/>
        <v>1.6</v>
      </c>
    </row>
    <row r="9" spans="1:17" x14ac:dyDescent="0.3">
      <c r="A9" s="8"/>
      <c r="B9" s="8" t="s">
        <v>3</v>
      </c>
      <c r="C9" s="9">
        <v>1.1000000000000001</v>
      </c>
      <c r="D9" s="9">
        <v>1.1000000000000001</v>
      </c>
      <c r="E9" s="9">
        <v>1</v>
      </c>
      <c r="F9" s="9">
        <v>1</v>
      </c>
      <c r="G9" s="9">
        <v>0.7</v>
      </c>
      <c r="H9" s="9">
        <v>0.6</v>
      </c>
      <c r="I9" s="9">
        <v>0.3</v>
      </c>
      <c r="J9" s="9">
        <v>0.3</v>
      </c>
      <c r="K9" s="9">
        <v>0.5</v>
      </c>
      <c r="L9" s="9">
        <v>0.2</v>
      </c>
      <c r="M9" s="9">
        <v>0</v>
      </c>
      <c r="N9" s="9">
        <v>0.1</v>
      </c>
      <c r="O9" s="9">
        <v>0.1</v>
      </c>
      <c r="P9" s="9">
        <v>0.1</v>
      </c>
      <c r="Q9" s="9">
        <v>0.1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1.1000000000000001</v>
      </c>
      <c r="D11" s="9">
        <v>1.3</v>
      </c>
      <c r="E11" s="9">
        <v>1.6</v>
      </c>
      <c r="F11" s="9">
        <v>1.4</v>
      </c>
      <c r="G11" s="9">
        <v>1.6</v>
      </c>
      <c r="H11" s="9">
        <v>1.6</v>
      </c>
      <c r="I11" s="9">
        <v>0.9</v>
      </c>
      <c r="J11" s="9">
        <v>0.9</v>
      </c>
      <c r="K11" s="9">
        <v>1</v>
      </c>
      <c r="L11" s="9">
        <v>1.1000000000000001</v>
      </c>
      <c r="M11" s="9">
        <v>1.1000000000000001</v>
      </c>
      <c r="N11" s="9">
        <v>1.2</v>
      </c>
      <c r="O11" s="9">
        <v>1.2</v>
      </c>
      <c r="P11" s="9">
        <v>1.3</v>
      </c>
      <c r="Q11" s="9">
        <v>1.4</v>
      </c>
    </row>
    <row r="12" spans="1:17" x14ac:dyDescent="0.3">
      <c r="A12" s="8"/>
      <c r="B12" s="8" t="s">
        <v>6</v>
      </c>
      <c r="C12" s="9">
        <v>1.5</v>
      </c>
      <c r="D12" s="9">
        <v>1.2</v>
      </c>
      <c r="E12" s="9">
        <v>1</v>
      </c>
      <c r="F12" s="9">
        <v>1.1000000000000001</v>
      </c>
      <c r="G12" s="9">
        <v>0.7</v>
      </c>
      <c r="H12" s="9">
        <v>0.4</v>
      </c>
      <c r="I12" s="9">
        <v>0.2</v>
      </c>
      <c r="J12" s="9">
        <v>0.3</v>
      </c>
      <c r="K12" s="9">
        <v>0.2</v>
      </c>
      <c r="L12" s="9">
        <v>0.1</v>
      </c>
      <c r="M12" s="9">
        <v>0.1</v>
      </c>
      <c r="N12" s="9">
        <v>0.3</v>
      </c>
      <c r="O12" s="9">
        <v>0.2</v>
      </c>
      <c r="P12" s="9">
        <v>0.2</v>
      </c>
      <c r="Q12" s="9">
        <v>0.1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33.1</v>
      </c>
      <c r="D14" s="7">
        <v>36.200000000000003</v>
      </c>
      <c r="E14" s="7">
        <v>35.4</v>
      </c>
      <c r="F14" s="7">
        <v>35.299999999999997</v>
      </c>
      <c r="G14" s="7">
        <v>34.4</v>
      </c>
      <c r="H14" s="7">
        <v>36.5</v>
      </c>
      <c r="I14" s="7">
        <v>32.1</v>
      </c>
      <c r="J14" s="7">
        <v>34.6</v>
      </c>
      <c r="K14" s="7">
        <v>35.799999999999997</v>
      </c>
      <c r="L14" s="7">
        <v>34.6</v>
      </c>
      <c r="M14" s="7">
        <v>33.799999999999997</v>
      </c>
      <c r="N14" s="7">
        <v>34.299999999999997</v>
      </c>
      <c r="O14" s="7">
        <v>36</v>
      </c>
      <c r="P14" s="7">
        <v>38.799999999999997</v>
      </c>
      <c r="Q14" s="7">
        <v>41.2</v>
      </c>
    </row>
    <row r="15" spans="1:17" x14ac:dyDescent="0.3">
      <c r="A15" s="6" t="s">
        <v>9</v>
      </c>
      <c r="B15" s="6"/>
      <c r="C15" s="7">
        <v>18.2</v>
      </c>
      <c r="D15" s="7">
        <v>19.2</v>
      </c>
      <c r="E15" s="7">
        <v>18.8</v>
      </c>
      <c r="F15" s="7">
        <v>19.8</v>
      </c>
      <c r="G15" s="7">
        <v>20.5</v>
      </c>
      <c r="H15" s="7">
        <v>18.8</v>
      </c>
      <c r="I15" s="7">
        <v>15.5</v>
      </c>
      <c r="J15" s="7">
        <v>17.2</v>
      </c>
      <c r="K15" s="7">
        <v>17.5</v>
      </c>
      <c r="L15" s="7">
        <v>16.5</v>
      </c>
      <c r="M15" s="7">
        <v>16.2</v>
      </c>
      <c r="N15" s="7">
        <v>17.100000000000001</v>
      </c>
      <c r="O15" s="7">
        <v>18</v>
      </c>
      <c r="P15" s="7">
        <v>19.2</v>
      </c>
      <c r="Q15" s="7">
        <v>19.899999999999999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55</v>
      </c>
      <c r="D22" s="11">
        <f t="shared" ref="D22:Q22" si="2">D7+D8+D14+D15+D16+D17</f>
        <v>59</v>
      </c>
      <c r="E22" s="11">
        <f t="shared" si="2"/>
        <v>57.8</v>
      </c>
      <c r="F22" s="11">
        <f t="shared" si="2"/>
        <v>58.599999999999994</v>
      </c>
      <c r="G22" s="11">
        <f t="shared" si="2"/>
        <v>57.9</v>
      </c>
      <c r="H22" s="11">
        <f t="shared" si="2"/>
        <v>57.900000000000006</v>
      </c>
      <c r="I22" s="11">
        <f t="shared" si="2"/>
        <v>49</v>
      </c>
      <c r="J22" s="11">
        <f t="shared" si="2"/>
        <v>53.3</v>
      </c>
      <c r="K22" s="11">
        <f t="shared" si="2"/>
        <v>55</v>
      </c>
      <c r="L22" s="11">
        <f t="shared" si="2"/>
        <v>52.5</v>
      </c>
      <c r="M22" s="11">
        <f t="shared" si="2"/>
        <v>51.3</v>
      </c>
      <c r="N22" s="11">
        <f t="shared" si="2"/>
        <v>53.1</v>
      </c>
      <c r="O22" s="11">
        <f t="shared" si="2"/>
        <v>55.5</v>
      </c>
      <c r="P22" s="11">
        <f t="shared" si="2"/>
        <v>59.599999999999994</v>
      </c>
      <c r="Q22" s="11">
        <f t="shared" si="2"/>
        <v>62.7</v>
      </c>
    </row>
    <row r="23" spans="1:17" ht="15" thickBot="1" x14ac:dyDescent="0.35">
      <c r="A23" s="10" t="s">
        <v>17</v>
      </c>
      <c r="B23" s="10"/>
      <c r="C23" s="11">
        <f>C7+C8+C14+C16+C17</f>
        <v>36.800000000000004</v>
      </c>
      <c r="D23" s="11">
        <f t="shared" ref="D23:Q23" si="3">D7+D8+D14+D16+D17</f>
        <v>39.800000000000004</v>
      </c>
      <c r="E23" s="11">
        <f t="shared" si="3"/>
        <v>39</v>
      </c>
      <c r="F23" s="11">
        <f t="shared" si="3"/>
        <v>38.799999999999997</v>
      </c>
      <c r="G23" s="11">
        <f t="shared" si="3"/>
        <v>37.4</v>
      </c>
      <c r="H23" s="11">
        <f t="shared" si="3"/>
        <v>39.1</v>
      </c>
      <c r="I23" s="11">
        <f t="shared" si="3"/>
        <v>33.5</v>
      </c>
      <c r="J23" s="11">
        <f t="shared" si="3"/>
        <v>36.1</v>
      </c>
      <c r="K23" s="11">
        <f t="shared" si="3"/>
        <v>37.5</v>
      </c>
      <c r="L23" s="11">
        <f t="shared" si="3"/>
        <v>36</v>
      </c>
      <c r="M23" s="11">
        <f t="shared" si="3"/>
        <v>35.099999999999994</v>
      </c>
      <c r="N23" s="11">
        <f t="shared" si="3"/>
        <v>36</v>
      </c>
      <c r="O23" s="11">
        <f t="shared" si="3"/>
        <v>37.5</v>
      </c>
      <c r="P23" s="11">
        <f t="shared" si="3"/>
        <v>40.4</v>
      </c>
      <c r="Q23" s="11">
        <f t="shared" si="3"/>
        <v>42.800000000000004</v>
      </c>
    </row>
    <row r="24" spans="1:17" ht="15" thickBot="1" x14ac:dyDescent="0.35">
      <c r="A24" s="10" t="s">
        <v>18</v>
      </c>
      <c r="B24" s="10"/>
      <c r="C24" s="11">
        <f>C15</f>
        <v>18.2</v>
      </c>
      <c r="D24" s="11">
        <f t="shared" ref="D24:Q24" si="4">D15</f>
        <v>19.2</v>
      </c>
      <c r="E24" s="11">
        <f t="shared" si="4"/>
        <v>18.8</v>
      </c>
      <c r="F24" s="11">
        <f t="shared" si="4"/>
        <v>19.8</v>
      </c>
      <c r="G24" s="11">
        <f t="shared" si="4"/>
        <v>20.5</v>
      </c>
      <c r="H24" s="11">
        <f t="shared" si="4"/>
        <v>18.8</v>
      </c>
      <c r="I24" s="11">
        <f t="shared" si="4"/>
        <v>15.5</v>
      </c>
      <c r="J24" s="11">
        <f t="shared" si="4"/>
        <v>17.2</v>
      </c>
      <c r="K24" s="11">
        <f t="shared" si="4"/>
        <v>17.5</v>
      </c>
      <c r="L24" s="11">
        <f t="shared" si="4"/>
        <v>16.5</v>
      </c>
      <c r="M24" s="11">
        <f t="shared" si="4"/>
        <v>16.2</v>
      </c>
      <c r="N24" s="11">
        <f t="shared" si="4"/>
        <v>17.100000000000001</v>
      </c>
      <c r="O24" s="11">
        <f t="shared" si="4"/>
        <v>18</v>
      </c>
      <c r="P24" s="11">
        <f t="shared" si="4"/>
        <v>19.2</v>
      </c>
      <c r="Q24" s="11">
        <f t="shared" si="4"/>
        <v>19.899999999999999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18">
        <v>2003</v>
      </c>
      <c r="D28" s="18">
        <v>2004</v>
      </c>
      <c r="E28" s="18">
        <v>2005</v>
      </c>
      <c r="F28" s="18">
        <v>2006</v>
      </c>
      <c r="G28" s="18">
        <v>2007</v>
      </c>
      <c r="H28" s="18">
        <v>2008</v>
      </c>
      <c r="I28" s="18">
        <v>2009</v>
      </c>
      <c r="J28" s="18">
        <v>2010</v>
      </c>
      <c r="K28" s="18">
        <v>2011</v>
      </c>
      <c r="L28" s="18">
        <v>2012</v>
      </c>
      <c r="M28" s="18">
        <v>2013</v>
      </c>
      <c r="N28" s="18">
        <v>2014</v>
      </c>
      <c r="O28" s="18">
        <v>2015</v>
      </c>
      <c r="P28" s="18">
        <v>2016</v>
      </c>
      <c r="Q28" s="18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1.9493177387914231E-3</v>
      </c>
      <c r="N29" s="12">
        <f t="shared" si="5"/>
        <v>1.8832391713747647E-3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6.7272727272727276E-2</v>
      </c>
      <c r="D30" s="12">
        <f t="shared" ref="D30:Q30" si="6">D8/D22</f>
        <v>6.1016949152542382E-2</v>
      </c>
      <c r="E30" s="12">
        <f t="shared" si="6"/>
        <v>6.2283737024221457E-2</v>
      </c>
      <c r="F30" s="12">
        <f t="shared" si="6"/>
        <v>5.9726962457337891E-2</v>
      </c>
      <c r="G30" s="12">
        <f t="shared" si="6"/>
        <v>5.1813471502590677E-2</v>
      </c>
      <c r="H30" s="12">
        <f t="shared" si="6"/>
        <v>4.4905008635578579E-2</v>
      </c>
      <c r="I30" s="12">
        <f t="shared" si="6"/>
        <v>2.8571428571428571E-2</v>
      </c>
      <c r="J30" s="12">
        <f t="shared" si="6"/>
        <v>2.8142589118198877E-2</v>
      </c>
      <c r="K30" s="12">
        <f t="shared" si="6"/>
        <v>3.0909090909090907E-2</v>
      </c>
      <c r="L30" s="12">
        <f t="shared" si="6"/>
        <v>2.6666666666666668E-2</v>
      </c>
      <c r="M30" s="12">
        <f t="shared" si="6"/>
        <v>2.3391812865497082E-2</v>
      </c>
      <c r="N30" s="12">
        <f t="shared" si="6"/>
        <v>3.0131826741996236E-2</v>
      </c>
      <c r="O30" s="12">
        <f t="shared" si="6"/>
        <v>2.7027027027027029E-2</v>
      </c>
      <c r="P30" s="12">
        <f t="shared" si="6"/>
        <v>2.684563758389262E-2</v>
      </c>
      <c r="Q30" s="12">
        <f t="shared" si="6"/>
        <v>2.5518341307814992E-2</v>
      </c>
    </row>
    <row r="31" spans="1:17" x14ac:dyDescent="0.3">
      <c r="A31" s="12" t="s">
        <v>8</v>
      </c>
      <c r="B31" s="12"/>
      <c r="C31" s="12">
        <f>C14/C22</f>
        <v>0.60181818181818181</v>
      </c>
      <c r="D31" s="12">
        <f t="shared" ref="D31:Q31" si="7">D14/D22</f>
        <v>0.6135593220338984</v>
      </c>
      <c r="E31" s="12">
        <f t="shared" si="7"/>
        <v>0.61245674740484435</v>
      </c>
      <c r="F31" s="12">
        <f t="shared" si="7"/>
        <v>0.60238907849829348</v>
      </c>
      <c r="G31" s="12">
        <f t="shared" si="7"/>
        <v>0.59412780656303976</v>
      </c>
      <c r="H31" s="12">
        <f t="shared" si="7"/>
        <v>0.63039723661485314</v>
      </c>
      <c r="I31" s="12">
        <f t="shared" si="7"/>
        <v>0.65510204081632661</v>
      </c>
      <c r="J31" s="12">
        <f t="shared" si="7"/>
        <v>0.64915572232645413</v>
      </c>
      <c r="K31" s="12">
        <f t="shared" si="7"/>
        <v>0.65090909090909088</v>
      </c>
      <c r="L31" s="12">
        <f t="shared" si="7"/>
        <v>0.6590476190476191</v>
      </c>
      <c r="M31" s="12">
        <f t="shared" si="7"/>
        <v>0.65886939571150094</v>
      </c>
      <c r="N31" s="12">
        <f t="shared" si="7"/>
        <v>0.64595103578154422</v>
      </c>
      <c r="O31" s="12">
        <f t="shared" si="7"/>
        <v>0.64864864864864868</v>
      </c>
      <c r="P31" s="12">
        <f t="shared" si="7"/>
        <v>0.65100671140939603</v>
      </c>
      <c r="Q31" s="12">
        <f t="shared" si="7"/>
        <v>0.65709728867623607</v>
      </c>
    </row>
    <row r="32" spans="1:17" x14ac:dyDescent="0.3">
      <c r="A32" s="12" t="s">
        <v>9</v>
      </c>
      <c r="B32" s="12"/>
      <c r="C32" s="12">
        <f>C15/C22</f>
        <v>0.33090909090909087</v>
      </c>
      <c r="D32" s="12">
        <f t="shared" ref="D32:Q32" si="8">D15/D22</f>
        <v>0.3254237288135593</v>
      </c>
      <c r="E32" s="12">
        <f t="shared" si="8"/>
        <v>0.3252595155709343</v>
      </c>
      <c r="F32" s="12">
        <f t="shared" si="8"/>
        <v>0.33788395904436863</v>
      </c>
      <c r="G32" s="12">
        <f t="shared" si="8"/>
        <v>0.3540587219343696</v>
      </c>
      <c r="H32" s="12">
        <f t="shared" si="8"/>
        <v>0.32469775474956819</v>
      </c>
      <c r="I32" s="12">
        <f t="shared" si="8"/>
        <v>0.31632653061224492</v>
      </c>
      <c r="J32" s="12">
        <f t="shared" si="8"/>
        <v>0.32270168855534709</v>
      </c>
      <c r="K32" s="12">
        <f t="shared" si="8"/>
        <v>0.31818181818181818</v>
      </c>
      <c r="L32" s="12">
        <f t="shared" si="8"/>
        <v>0.31428571428571428</v>
      </c>
      <c r="M32" s="12">
        <f t="shared" si="8"/>
        <v>0.31578947368421051</v>
      </c>
      <c r="N32" s="12">
        <f t="shared" si="8"/>
        <v>0.32203389830508478</v>
      </c>
      <c r="O32" s="12">
        <f t="shared" si="8"/>
        <v>0.32432432432432434</v>
      </c>
      <c r="P32" s="12">
        <f t="shared" si="8"/>
        <v>0.32214765100671144</v>
      </c>
      <c r="Q32" s="12">
        <f t="shared" si="8"/>
        <v>0.31738437001594894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0.66909090909090918</v>
      </c>
      <c r="D36" s="13">
        <f t="shared" ref="D36:Q36" si="11">D23/D22</f>
        <v>0.6745762711864407</v>
      </c>
      <c r="E36" s="13">
        <f t="shared" si="11"/>
        <v>0.67474048442906576</v>
      </c>
      <c r="F36" s="13">
        <f t="shared" si="11"/>
        <v>0.66211604095563137</v>
      </c>
      <c r="G36" s="13">
        <f t="shared" si="11"/>
        <v>0.6459412780656304</v>
      </c>
      <c r="H36" s="13">
        <f t="shared" si="11"/>
        <v>0.6753022452504317</v>
      </c>
      <c r="I36" s="13">
        <f t="shared" si="11"/>
        <v>0.68367346938775508</v>
      </c>
      <c r="J36" s="13">
        <f t="shared" si="11"/>
        <v>0.67729831144465302</v>
      </c>
      <c r="K36" s="13">
        <f t="shared" si="11"/>
        <v>0.68181818181818177</v>
      </c>
      <c r="L36" s="13">
        <f t="shared" si="11"/>
        <v>0.68571428571428572</v>
      </c>
      <c r="M36" s="13">
        <f t="shared" si="11"/>
        <v>0.68421052631578938</v>
      </c>
      <c r="N36" s="13">
        <f t="shared" si="11"/>
        <v>0.67796610169491522</v>
      </c>
      <c r="O36" s="13">
        <f t="shared" si="11"/>
        <v>0.67567567567567566</v>
      </c>
      <c r="P36" s="13">
        <f t="shared" si="11"/>
        <v>0.67785234899328861</v>
      </c>
      <c r="Q36" s="13">
        <f t="shared" si="11"/>
        <v>0.68261562998405112</v>
      </c>
    </row>
    <row r="37" spans="1:17" ht="15" thickBot="1" x14ac:dyDescent="0.35">
      <c r="A37" s="10" t="s">
        <v>18</v>
      </c>
      <c r="B37" s="10"/>
      <c r="C37" s="13">
        <f>C24/C22</f>
        <v>0.33090909090909087</v>
      </c>
      <c r="D37" s="13">
        <f t="shared" ref="D37:Q37" si="12">D24/D22</f>
        <v>0.3254237288135593</v>
      </c>
      <c r="E37" s="13">
        <f t="shared" si="12"/>
        <v>0.3252595155709343</v>
      </c>
      <c r="F37" s="13">
        <f t="shared" si="12"/>
        <v>0.33788395904436863</v>
      </c>
      <c r="G37" s="13">
        <f t="shared" si="12"/>
        <v>0.3540587219343696</v>
      </c>
      <c r="H37" s="13">
        <f t="shared" si="12"/>
        <v>0.32469775474956819</v>
      </c>
      <c r="I37" s="13">
        <f t="shared" si="12"/>
        <v>0.31632653061224492</v>
      </c>
      <c r="J37" s="13">
        <f t="shared" si="12"/>
        <v>0.32270168855534709</v>
      </c>
      <c r="K37" s="13">
        <f t="shared" si="12"/>
        <v>0.31818181818181818</v>
      </c>
      <c r="L37" s="13">
        <f t="shared" si="12"/>
        <v>0.31428571428571428</v>
      </c>
      <c r="M37" s="13">
        <f t="shared" si="12"/>
        <v>0.31578947368421051</v>
      </c>
      <c r="N37" s="13">
        <f t="shared" si="12"/>
        <v>0.32203389830508478</v>
      </c>
      <c r="O37" s="13">
        <f t="shared" si="12"/>
        <v>0.32432432432432434</v>
      </c>
      <c r="P37" s="13">
        <f t="shared" si="12"/>
        <v>0.32214765100671144</v>
      </c>
      <c r="Q37" s="13">
        <f t="shared" si="12"/>
        <v>0.31738437001594894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3.7</v>
      </c>
      <c r="D65" s="2">
        <f t="shared" ref="D65:Q65" si="13">D8</f>
        <v>3.6000000000000005</v>
      </c>
      <c r="E65" s="2">
        <f t="shared" si="13"/>
        <v>3.6</v>
      </c>
      <c r="F65" s="2">
        <f t="shared" si="13"/>
        <v>3.5</v>
      </c>
      <c r="G65" s="2">
        <f t="shared" si="13"/>
        <v>3</v>
      </c>
      <c r="H65" s="2">
        <f t="shared" si="13"/>
        <v>2.6</v>
      </c>
      <c r="I65" s="2">
        <f t="shared" si="13"/>
        <v>1.4</v>
      </c>
      <c r="J65" s="2">
        <f t="shared" si="13"/>
        <v>1.5</v>
      </c>
      <c r="K65" s="2">
        <f t="shared" si="13"/>
        <v>1.7</v>
      </c>
      <c r="L65" s="2">
        <f t="shared" si="13"/>
        <v>1.4000000000000001</v>
      </c>
      <c r="M65" s="2">
        <f t="shared" si="13"/>
        <v>1.2000000000000002</v>
      </c>
      <c r="N65" s="2">
        <f t="shared" si="13"/>
        <v>1.6</v>
      </c>
      <c r="O65" s="2">
        <f t="shared" si="13"/>
        <v>1.5</v>
      </c>
      <c r="P65" s="2">
        <f t="shared" si="13"/>
        <v>1.6</v>
      </c>
      <c r="Q65" s="2">
        <f t="shared" si="13"/>
        <v>1.6</v>
      </c>
    </row>
    <row r="66" spans="1:17" s="1" customFormat="1" ht="10.199999999999999" customHeight="1" x14ac:dyDescent="0.2">
      <c r="A66" s="5" t="s">
        <v>8</v>
      </c>
      <c r="C66" s="2">
        <f>C14</f>
        <v>33.1</v>
      </c>
      <c r="D66" s="2">
        <f t="shared" ref="D66:Q67" si="14">D14</f>
        <v>36.200000000000003</v>
      </c>
      <c r="E66" s="2">
        <f t="shared" si="14"/>
        <v>35.4</v>
      </c>
      <c r="F66" s="2">
        <f t="shared" si="14"/>
        <v>35.299999999999997</v>
      </c>
      <c r="G66" s="2">
        <f t="shared" si="14"/>
        <v>34.4</v>
      </c>
      <c r="H66" s="2">
        <f t="shared" si="14"/>
        <v>36.5</v>
      </c>
      <c r="I66" s="2">
        <f t="shared" si="14"/>
        <v>32.1</v>
      </c>
      <c r="J66" s="2">
        <f t="shared" si="14"/>
        <v>34.6</v>
      </c>
      <c r="K66" s="2">
        <f t="shared" si="14"/>
        <v>35.799999999999997</v>
      </c>
      <c r="L66" s="2">
        <f t="shared" si="14"/>
        <v>34.6</v>
      </c>
      <c r="M66" s="2">
        <f t="shared" si="14"/>
        <v>33.799999999999997</v>
      </c>
      <c r="N66" s="2">
        <f t="shared" si="14"/>
        <v>34.299999999999997</v>
      </c>
      <c r="O66" s="2">
        <f t="shared" si="14"/>
        <v>36</v>
      </c>
      <c r="P66" s="2">
        <f t="shared" si="14"/>
        <v>38.799999999999997</v>
      </c>
      <c r="Q66" s="2">
        <f t="shared" si="14"/>
        <v>41.2</v>
      </c>
    </row>
    <row r="67" spans="1:17" s="1" customFormat="1" ht="10.199999999999999" customHeight="1" x14ac:dyDescent="0.2">
      <c r="A67" s="5" t="s">
        <v>9</v>
      </c>
      <c r="C67" s="2">
        <f>C15</f>
        <v>18.2</v>
      </c>
      <c r="D67" s="2">
        <f t="shared" si="14"/>
        <v>19.2</v>
      </c>
      <c r="E67" s="2">
        <f t="shared" si="14"/>
        <v>18.8</v>
      </c>
      <c r="F67" s="2">
        <f t="shared" si="14"/>
        <v>19.8</v>
      </c>
      <c r="G67" s="2">
        <f t="shared" si="14"/>
        <v>20.5</v>
      </c>
      <c r="H67" s="2">
        <f t="shared" si="14"/>
        <v>18.8</v>
      </c>
      <c r="I67" s="2">
        <f t="shared" si="14"/>
        <v>15.5</v>
      </c>
      <c r="J67" s="2">
        <f t="shared" si="14"/>
        <v>17.2</v>
      </c>
      <c r="K67" s="2">
        <f t="shared" si="14"/>
        <v>17.5</v>
      </c>
      <c r="L67" s="2">
        <f t="shared" si="14"/>
        <v>16.5</v>
      </c>
      <c r="M67" s="2">
        <f t="shared" si="14"/>
        <v>16.2</v>
      </c>
      <c r="N67" s="2">
        <f t="shared" si="14"/>
        <v>17.100000000000001</v>
      </c>
      <c r="O67" s="2">
        <f t="shared" si="14"/>
        <v>18</v>
      </c>
      <c r="P67" s="2">
        <f t="shared" si="14"/>
        <v>19.2</v>
      </c>
      <c r="Q67" s="2">
        <f t="shared" si="14"/>
        <v>19.899999999999999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0.1</v>
      </c>
      <c r="N69" s="2">
        <f t="shared" si="16"/>
        <v>0.1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25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27.700000000000003</v>
      </c>
      <c r="D8" s="7">
        <f t="shared" ref="D8:Q8" si="0">SUM(D9:D13)</f>
        <v>29.8</v>
      </c>
      <c r="E8" s="7">
        <f t="shared" si="0"/>
        <v>31.299999999999997</v>
      </c>
      <c r="F8" s="7">
        <f t="shared" si="0"/>
        <v>27.599999999999998</v>
      </c>
      <c r="G8" s="7">
        <f t="shared" si="0"/>
        <v>26.7</v>
      </c>
      <c r="H8" s="7">
        <f t="shared" si="0"/>
        <v>24.900000000000002</v>
      </c>
      <c r="I8" s="7">
        <f t="shared" si="0"/>
        <v>20.3</v>
      </c>
      <c r="J8" s="7">
        <f t="shared" si="0"/>
        <v>20.3</v>
      </c>
      <c r="K8" s="7">
        <f t="shared" si="0"/>
        <v>17.700000000000003</v>
      </c>
      <c r="L8" s="7">
        <f t="shared" si="0"/>
        <v>16.899999999999999</v>
      </c>
      <c r="M8" s="7">
        <f t="shared" si="0"/>
        <v>15.7</v>
      </c>
      <c r="N8" s="7">
        <f t="shared" si="0"/>
        <v>13.7</v>
      </c>
      <c r="O8" s="7">
        <f t="shared" si="0"/>
        <v>14</v>
      </c>
      <c r="P8" s="7">
        <f t="shared" si="0"/>
        <v>13.4</v>
      </c>
      <c r="Q8" s="7">
        <f t="shared" si="0"/>
        <v>13.7</v>
      </c>
    </row>
    <row r="9" spans="1:17" x14ac:dyDescent="0.3">
      <c r="A9" s="8"/>
      <c r="B9" s="8" t="s">
        <v>3</v>
      </c>
      <c r="C9" s="9">
        <v>5.3</v>
      </c>
      <c r="D9" s="9">
        <v>6</v>
      </c>
      <c r="E9" s="9">
        <v>6.1</v>
      </c>
      <c r="F9" s="9">
        <v>5.6</v>
      </c>
      <c r="G9" s="9">
        <v>6</v>
      </c>
      <c r="H9" s="9">
        <v>5.8</v>
      </c>
      <c r="I9" s="9">
        <v>4.4000000000000004</v>
      </c>
      <c r="J9" s="9">
        <v>4.4000000000000004</v>
      </c>
      <c r="K9" s="9">
        <v>4.3</v>
      </c>
      <c r="L9" s="9">
        <v>4.0999999999999996</v>
      </c>
      <c r="M9" s="9">
        <v>4.0999999999999996</v>
      </c>
      <c r="N9" s="9">
        <v>3.3</v>
      </c>
      <c r="O9" s="9">
        <v>2.9</v>
      </c>
      <c r="P9" s="9">
        <v>2.6</v>
      </c>
      <c r="Q9" s="9">
        <v>2.5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20.8</v>
      </c>
      <c r="D11" s="9">
        <v>22.5</v>
      </c>
      <c r="E11" s="9">
        <v>24.3</v>
      </c>
      <c r="F11" s="9">
        <v>21.2</v>
      </c>
      <c r="G11" s="9">
        <v>20</v>
      </c>
      <c r="H11" s="9">
        <v>18.5</v>
      </c>
      <c r="I11" s="9">
        <v>15.4</v>
      </c>
      <c r="J11" s="9">
        <v>15.4</v>
      </c>
      <c r="K11" s="9">
        <v>12.8</v>
      </c>
      <c r="L11" s="9">
        <v>12.3</v>
      </c>
      <c r="M11" s="9">
        <v>11.2</v>
      </c>
      <c r="N11" s="9">
        <v>10.1</v>
      </c>
      <c r="O11" s="9">
        <v>10.6</v>
      </c>
      <c r="P11" s="9">
        <v>10.4</v>
      </c>
      <c r="Q11" s="9">
        <v>11</v>
      </c>
    </row>
    <row r="12" spans="1:17" x14ac:dyDescent="0.3">
      <c r="A12" s="8"/>
      <c r="B12" s="8" t="s">
        <v>6</v>
      </c>
      <c r="C12" s="9">
        <v>1.6</v>
      </c>
      <c r="D12" s="9">
        <v>1.3</v>
      </c>
      <c r="E12" s="9">
        <v>0.9</v>
      </c>
      <c r="F12" s="9">
        <v>0.8</v>
      </c>
      <c r="G12" s="9">
        <v>0.7</v>
      </c>
      <c r="H12" s="9">
        <v>0.6</v>
      </c>
      <c r="I12" s="9">
        <v>0.5</v>
      </c>
      <c r="J12" s="9">
        <v>0.5</v>
      </c>
      <c r="K12" s="9">
        <v>0.6</v>
      </c>
      <c r="L12" s="9">
        <v>0.5</v>
      </c>
      <c r="M12" s="9">
        <v>0.4</v>
      </c>
      <c r="N12" s="9">
        <v>0.3</v>
      </c>
      <c r="O12" s="9">
        <v>0.5</v>
      </c>
      <c r="P12" s="9">
        <v>0.4</v>
      </c>
      <c r="Q12" s="9">
        <v>0.2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139.5</v>
      </c>
      <c r="D14" s="7">
        <v>138.4</v>
      </c>
      <c r="E14" s="7">
        <v>139.19999999999999</v>
      </c>
      <c r="F14" s="7">
        <v>129.19999999999999</v>
      </c>
      <c r="G14" s="7">
        <v>124</v>
      </c>
      <c r="H14" s="7">
        <v>121</v>
      </c>
      <c r="I14" s="7">
        <v>95.6</v>
      </c>
      <c r="J14" s="7">
        <v>106.6</v>
      </c>
      <c r="K14" s="7">
        <v>99</v>
      </c>
      <c r="L14" s="7">
        <v>99.4</v>
      </c>
      <c r="M14" s="7">
        <v>99.1</v>
      </c>
      <c r="N14" s="7">
        <v>95.6</v>
      </c>
      <c r="O14" s="7">
        <v>97.9</v>
      </c>
      <c r="P14" s="7">
        <v>96</v>
      </c>
      <c r="Q14" s="7">
        <v>101</v>
      </c>
    </row>
    <row r="15" spans="1:17" x14ac:dyDescent="0.3">
      <c r="A15" s="6" t="s">
        <v>9</v>
      </c>
      <c r="B15" s="6"/>
      <c r="C15" s="7">
        <v>239.2</v>
      </c>
      <c r="D15" s="7">
        <v>244.9</v>
      </c>
      <c r="E15" s="7">
        <v>243</v>
      </c>
      <c r="F15" s="7">
        <v>243.6</v>
      </c>
      <c r="G15" s="7">
        <v>240.8</v>
      </c>
      <c r="H15" s="7">
        <v>228.7</v>
      </c>
      <c r="I15" s="7">
        <v>185.6</v>
      </c>
      <c r="J15" s="7">
        <v>191.7</v>
      </c>
      <c r="K15" s="7">
        <v>194.7</v>
      </c>
      <c r="L15" s="7">
        <v>185.8</v>
      </c>
      <c r="M15" s="7">
        <v>183.3</v>
      </c>
      <c r="N15" s="7">
        <v>184.5</v>
      </c>
      <c r="O15" s="7">
        <v>188.6</v>
      </c>
      <c r="P15" s="7">
        <v>188.2</v>
      </c>
      <c r="Q15" s="7">
        <v>192.6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0.1</v>
      </c>
      <c r="E17" s="7">
        <f t="shared" si="1"/>
        <v>0.1</v>
      </c>
      <c r="F17" s="7">
        <f t="shared" si="1"/>
        <v>0.1</v>
      </c>
      <c r="G17" s="7">
        <f t="shared" si="1"/>
        <v>0.1</v>
      </c>
      <c r="H17" s="7">
        <f t="shared" si="1"/>
        <v>0.2</v>
      </c>
      <c r="I17" s="7">
        <f t="shared" si="1"/>
        <v>0.2</v>
      </c>
      <c r="J17" s="7">
        <f t="shared" si="1"/>
        <v>0.2</v>
      </c>
      <c r="K17" s="7">
        <f t="shared" si="1"/>
        <v>0.1</v>
      </c>
      <c r="L17" s="7">
        <f t="shared" si="1"/>
        <v>0.2</v>
      </c>
      <c r="M17" s="7">
        <f t="shared" si="1"/>
        <v>0.30000000000000004</v>
      </c>
      <c r="N17" s="7">
        <f t="shared" si="1"/>
        <v>0.4</v>
      </c>
      <c r="O17" s="7">
        <f t="shared" si="1"/>
        <v>1.1000000000000001</v>
      </c>
      <c r="P17" s="7">
        <f t="shared" si="1"/>
        <v>0.8</v>
      </c>
      <c r="Q17" s="7">
        <f t="shared" si="1"/>
        <v>0.89999999999999991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0.1</v>
      </c>
      <c r="I18" s="9">
        <v>0.1</v>
      </c>
      <c r="J18" s="9">
        <v>0.1</v>
      </c>
      <c r="K18" s="9">
        <v>0.1</v>
      </c>
      <c r="L18" s="9">
        <v>0</v>
      </c>
      <c r="M18" s="9">
        <v>0</v>
      </c>
      <c r="N18" s="9">
        <v>0</v>
      </c>
      <c r="O18" s="9">
        <v>0.1</v>
      </c>
      <c r="P18" s="9">
        <v>0.1</v>
      </c>
      <c r="Q18" s="9">
        <v>0.1</v>
      </c>
    </row>
    <row r="19" spans="1:17" x14ac:dyDescent="0.3">
      <c r="A19" s="8"/>
      <c r="B19" s="8" t="s">
        <v>13</v>
      </c>
      <c r="C19" s="9">
        <v>0</v>
      </c>
      <c r="D19" s="9">
        <v>0.1</v>
      </c>
      <c r="E19" s="9">
        <v>0.1</v>
      </c>
      <c r="F19" s="9">
        <v>0.1</v>
      </c>
      <c r="G19" s="9">
        <v>0.1</v>
      </c>
      <c r="H19" s="9">
        <v>0.1</v>
      </c>
      <c r="I19" s="9">
        <v>0.1</v>
      </c>
      <c r="J19" s="9">
        <v>0.1</v>
      </c>
      <c r="K19" s="9">
        <v>0</v>
      </c>
      <c r="L19" s="9">
        <v>0</v>
      </c>
      <c r="M19" s="9">
        <v>0.1</v>
      </c>
      <c r="N19" s="9">
        <v>0.2</v>
      </c>
      <c r="O19" s="9">
        <v>0.8</v>
      </c>
      <c r="P19" s="9">
        <v>0.5</v>
      </c>
      <c r="Q19" s="9">
        <v>0.7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0.2</v>
      </c>
      <c r="M20" s="9">
        <v>0.2</v>
      </c>
      <c r="N20" s="9">
        <v>0.2</v>
      </c>
      <c r="O20" s="9">
        <v>0.2</v>
      </c>
      <c r="P20" s="9">
        <v>0.2</v>
      </c>
      <c r="Q20" s="9">
        <v>0.1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406.4</v>
      </c>
      <c r="D22" s="11">
        <f t="shared" ref="D22:Q22" si="2">D7+D8+D14+D15+D16+D17</f>
        <v>413.20000000000005</v>
      </c>
      <c r="E22" s="11">
        <f t="shared" si="2"/>
        <v>413.6</v>
      </c>
      <c r="F22" s="11">
        <f t="shared" si="2"/>
        <v>400.5</v>
      </c>
      <c r="G22" s="11">
        <f t="shared" si="2"/>
        <v>391.6</v>
      </c>
      <c r="H22" s="11">
        <f t="shared" si="2"/>
        <v>374.8</v>
      </c>
      <c r="I22" s="11">
        <f t="shared" si="2"/>
        <v>301.7</v>
      </c>
      <c r="J22" s="11">
        <f t="shared" si="2"/>
        <v>318.79999999999995</v>
      </c>
      <c r="K22" s="11">
        <f t="shared" si="2"/>
        <v>311.5</v>
      </c>
      <c r="L22" s="11">
        <f t="shared" si="2"/>
        <v>302.3</v>
      </c>
      <c r="M22" s="11">
        <f t="shared" si="2"/>
        <v>298.40000000000003</v>
      </c>
      <c r="N22" s="11">
        <f t="shared" si="2"/>
        <v>294.2</v>
      </c>
      <c r="O22" s="11">
        <f t="shared" si="2"/>
        <v>301.60000000000002</v>
      </c>
      <c r="P22" s="11">
        <f t="shared" si="2"/>
        <v>298.40000000000003</v>
      </c>
      <c r="Q22" s="11">
        <f t="shared" si="2"/>
        <v>308.2</v>
      </c>
    </row>
    <row r="23" spans="1:17" ht="15" thickBot="1" x14ac:dyDescent="0.35">
      <c r="A23" s="10" t="s">
        <v>17</v>
      </c>
      <c r="B23" s="10"/>
      <c r="C23" s="11">
        <f>C7+C8+C14+C16+C17</f>
        <v>167.2</v>
      </c>
      <c r="D23" s="11">
        <f t="shared" ref="D23:Q23" si="3">D7+D8+D14+D16+D17</f>
        <v>168.3</v>
      </c>
      <c r="E23" s="11">
        <f t="shared" si="3"/>
        <v>170.6</v>
      </c>
      <c r="F23" s="11">
        <f t="shared" si="3"/>
        <v>156.89999999999998</v>
      </c>
      <c r="G23" s="11">
        <f t="shared" si="3"/>
        <v>150.79999999999998</v>
      </c>
      <c r="H23" s="11">
        <f t="shared" si="3"/>
        <v>146.1</v>
      </c>
      <c r="I23" s="11">
        <f t="shared" si="3"/>
        <v>116.1</v>
      </c>
      <c r="J23" s="11">
        <f t="shared" si="3"/>
        <v>127.1</v>
      </c>
      <c r="K23" s="11">
        <f t="shared" si="3"/>
        <v>116.8</v>
      </c>
      <c r="L23" s="11">
        <f t="shared" si="3"/>
        <v>116.50000000000001</v>
      </c>
      <c r="M23" s="11">
        <f t="shared" si="3"/>
        <v>115.1</v>
      </c>
      <c r="N23" s="11">
        <f t="shared" si="3"/>
        <v>109.7</v>
      </c>
      <c r="O23" s="11">
        <f t="shared" si="3"/>
        <v>113</v>
      </c>
      <c r="P23" s="11">
        <f t="shared" si="3"/>
        <v>110.2</v>
      </c>
      <c r="Q23" s="11">
        <f t="shared" si="3"/>
        <v>115.60000000000001</v>
      </c>
    </row>
    <row r="24" spans="1:17" ht="15" thickBot="1" x14ac:dyDescent="0.35">
      <c r="A24" s="10" t="s">
        <v>18</v>
      </c>
      <c r="B24" s="10"/>
      <c r="C24" s="11">
        <f>C15</f>
        <v>239.2</v>
      </c>
      <c r="D24" s="11">
        <f t="shared" ref="D24:Q24" si="4">D15</f>
        <v>244.9</v>
      </c>
      <c r="E24" s="11">
        <f t="shared" si="4"/>
        <v>243</v>
      </c>
      <c r="F24" s="11">
        <f t="shared" si="4"/>
        <v>243.6</v>
      </c>
      <c r="G24" s="11">
        <f t="shared" si="4"/>
        <v>240.8</v>
      </c>
      <c r="H24" s="11">
        <f t="shared" si="4"/>
        <v>228.7</v>
      </c>
      <c r="I24" s="11">
        <f t="shared" si="4"/>
        <v>185.6</v>
      </c>
      <c r="J24" s="11">
        <f t="shared" si="4"/>
        <v>191.7</v>
      </c>
      <c r="K24" s="11">
        <f t="shared" si="4"/>
        <v>194.7</v>
      </c>
      <c r="L24" s="11">
        <f t="shared" si="4"/>
        <v>185.8</v>
      </c>
      <c r="M24" s="11">
        <f t="shared" si="4"/>
        <v>183.3</v>
      </c>
      <c r="N24" s="11">
        <f t="shared" si="4"/>
        <v>184.5</v>
      </c>
      <c r="O24" s="11">
        <f t="shared" si="4"/>
        <v>188.6</v>
      </c>
      <c r="P24" s="11">
        <f t="shared" si="4"/>
        <v>188.2</v>
      </c>
      <c r="Q24" s="11">
        <f t="shared" si="4"/>
        <v>192.6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6.8159448818897655E-2</v>
      </c>
      <c r="D30" s="12">
        <f t="shared" ref="D30:Q30" si="6">D8/D22</f>
        <v>7.2120038722168434E-2</v>
      </c>
      <c r="E30" s="12">
        <f t="shared" si="6"/>
        <v>7.5676982591876205E-2</v>
      </c>
      <c r="F30" s="12">
        <f t="shared" si="6"/>
        <v>6.8913857677902618E-2</v>
      </c>
      <c r="G30" s="12">
        <f t="shared" si="6"/>
        <v>6.8181818181818177E-2</v>
      </c>
      <c r="H30" s="12">
        <f t="shared" si="6"/>
        <v>6.6435432230522951E-2</v>
      </c>
      <c r="I30" s="12">
        <f t="shared" si="6"/>
        <v>6.7285382830626461E-2</v>
      </c>
      <c r="J30" s="12">
        <f t="shared" si="6"/>
        <v>6.3676286072772911E-2</v>
      </c>
      <c r="K30" s="12">
        <f t="shared" si="6"/>
        <v>5.6821829855537728E-2</v>
      </c>
      <c r="L30" s="12">
        <f t="shared" si="6"/>
        <v>5.5904730400264634E-2</v>
      </c>
      <c r="M30" s="12">
        <f t="shared" si="6"/>
        <v>5.2613941018766749E-2</v>
      </c>
      <c r="N30" s="12">
        <f t="shared" si="6"/>
        <v>4.6566961250849762E-2</v>
      </c>
      <c r="O30" s="12">
        <f t="shared" si="6"/>
        <v>4.6419098143236068E-2</v>
      </c>
      <c r="P30" s="12">
        <f t="shared" si="6"/>
        <v>4.4906166219839137E-2</v>
      </c>
      <c r="Q30" s="12">
        <f t="shared" si="6"/>
        <v>4.445165476963011E-2</v>
      </c>
    </row>
    <row r="31" spans="1:17" x14ac:dyDescent="0.3">
      <c r="A31" s="12" t="s">
        <v>8</v>
      </c>
      <c r="B31" s="12"/>
      <c r="C31" s="12">
        <f>C14/C22</f>
        <v>0.34325787401574803</v>
      </c>
      <c r="D31" s="12">
        <f t="shared" ref="D31:Q31" si="7">D14/D22</f>
        <v>0.33494675701839299</v>
      </c>
      <c r="E31" s="12">
        <f t="shared" si="7"/>
        <v>0.33655705996131524</v>
      </c>
      <c r="F31" s="12">
        <f t="shared" si="7"/>
        <v>0.32259675405742816</v>
      </c>
      <c r="G31" s="12">
        <f t="shared" si="7"/>
        <v>0.31664964249233912</v>
      </c>
      <c r="H31" s="12">
        <f t="shared" si="7"/>
        <v>0.32283884738527213</v>
      </c>
      <c r="I31" s="12">
        <f t="shared" si="7"/>
        <v>0.31687106397083192</v>
      </c>
      <c r="J31" s="12">
        <f t="shared" si="7"/>
        <v>0.33437892095357596</v>
      </c>
      <c r="K31" s="12">
        <f t="shared" si="7"/>
        <v>0.31781701444622795</v>
      </c>
      <c r="L31" s="12">
        <f t="shared" si="7"/>
        <v>0.32881243797552101</v>
      </c>
      <c r="M31" s="12">
        <f t="shared" si="7"/>
        <v>0.33210455764075059</v>
      </c>
      <c r="N31" s="12">
        <f t="shared" si="7"/>
        <v>0.3249490142760027</v>
      </c>
      <c r="O31" s="12">
        <f t="shared" si="7"/>
        <v>0.3246021220159151</v>
      </c>
      <c r="P31" s="12">
        <f t="shared" si="7"/>
        <v>0.32171581769436991</v>
      </c>
      <c r="Q31" s="12">
        <f t="shared" si="7"/>
        <v>0.32770927968851399</v>
      </c>
    </row>
    <row r="32" spans="1:17" x14ac:dyDescent="0.3">
      <c r="A32" s="12" t="s">
        <v>9</v>
      </c>
      <c r="B32" s="12"/>
      <c r="C32" s="12">
        <f>C15/C22</f>
        <v>0.58858267716535428</v>
      </c>
      <c r="D32" s="12">
        <f t="shared" ref="D32:Q32" si="8">D15/D22</f>
        <v>0.59269119070667953</v>
      </c>
      <c r="E32" s="12">
        <f t="shared" si="8"/>
        <v>0.58752417794970979</v>
      </c>
      <c r="F32" s="12">
        <f t="shared" si="8"/>
        <v>0.60823970037453179</v>
      </c>
      <c r="G32" s="12">
        <f t="shared" si="8"/>
        <v>0.61491317671092949</v>
      </c>
      <c r="H32" s="12">
        <f t="shared" si="8"/>
        <v>0.61019210245464239</v>
      </c>
      <c r="I32" s="12">
        <f t="shared" si="8"/>
        <v>0.61518064302287045</v>
      </c>
      <c r="J32" s="12">
        <f t="shared" si="8"/>
        <v>0.6013174404015057</v>
      </c>
      <c r="K32" s="12">
        <f t="shared" si="8"/>
        <v>0.62504012841091494</v>
      </c>
      <c r="L32" s="12">
        <f t="shared" si="8"/>
        <v>0.61462123718160766</v>
      </c>
      <c r="M32" s="12">
        <f t="shared" si="8"/>
        <v>0.61427613941018766</v>
      </c>
      <c r="N32" s="12">
        <f t="shared" si="8"/>
        <v>0.62712440516655343</v>
      </c>
      <c r="O32" s="12">
        <f t="shared" si="8"/>
        <v>0.62533156498673736</v>
      </c>
      <c r="P32" s="12">
        <f t="shared" si="8"/>
        <v>0.63069705093833772</v>
      </c>
      <c r="Q32" s="12">
        <f t="shared" si="8"/>
        <v>0.62491888384166128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2.4201355275895448E-4</v>
      </c>
      <c r="E34" s="12">
        <f t="shared" si="10"/>
        <v>2.4177949709864604E-4</v>
      </c>
      <c r="F34" s="12">
        <f t="shared" si="10"/>
        <v>2.4968789013732833E-4</v>
      </c>
      <c r="G34" s="12">
        <f t="shared" si="10"/>
        <v>2.5536261491317672E-4</v>
      </c>
      <c r="H34" s="12">
        <f t="shared" si="10"/>
        <v>5.3361792956243333E-4</v>
      </c>
      <c r="I34" s="12">
        <f t="shared" si="10"/>
        <v>6.6291017567119662E-4</v>
      </c>
      <c r="J34" s="12">
        <f t="shared" si="10"/>
        <v>6.2735257214554597E-4</v>
      </c>
      <c r="K34" s="12">
        <f t="shared" si="10"/>
        <v>3.2102728731942215E-4</v>
      </c>
      <c r="L34" s="12">
        <f t="shared" si="10"/>
        <v>6.6159444260668215E-4</v>
      </c>
      <c r="M34" s="12">
        <f t="shared" si="10"/>
        <v>1.0053619302949062E-3</v>
      </c>
      <c r="N34" s="12">
        <f t="shared" si="10"/>
        <v>1.3596193065941538E-3</v>
      </c>
      <c r="O34" s="12">
        <f t="shared" si="10"/>
        <v>3.6472148541114059E-3</v>
      </c>
      <c r="P34" s="12">
        <f t="shared" si="10"/>
        <v>2.6809651474530832E-3</v>
      </c>
      <c r="Q34" s="12">
        <f t="shared" si="10"/>
        <v>2.9201817001946787E-3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0.41141732283464566</v>
      </c>
      <c r="D36" s="13">
        <f t="shared" ref="D36:Q36" si="11">D23/D22</f>
        <v>0.40730880929332042</v>
      </c>
      <c r="E36" s="13">
        <f t="shared" si="11"/>
        <v>0.4124758220502901</v>
      </c>
      <c r="F36" s="13">
        <f t="shared" si="11"/>
        <v>0.3917602996254681</v>
      </c>
      <c r="G36" s="13">
        <f t="shared" si="11"/>
        <v>0.3850868232890704</v>
      </c>
      <c r="H36" s="13">
        <f t="shared" si="11"/>
        <v>0.3898078975453575</v>
      </c>
      <c r="I36" s="13">
        <f t="shared" si="11"/>
        <v>0.3848193569771296</v>
      </c>
      <c r="J36" s="13">
        <f t="shared" si="11"/>
        <v>0.39868255959849441</v>
      </c>
      <c r="K36" s="13">
        <f t="shared" si="11"/>
        <v>0.37495987158908506</v>
      </c>
      <c r="L36" s="13">
        <f t="shared" si="11"/>
        <v>0.38537876281839234</v>
      </c>
      <c r="M36" s="13">
        <f t="shared" si="11"/>
        <v>0.38572386058981228</v>
      </c>
      <c r="N36" s="13">
        <f t="shared" si="11"/>
        <v>0.37287559483344668</v>
      </c>
      <c r="O36" s="13">
        <f t="shared" si="11"/>
        <v>0.37466843501326258</v>
      </c>
      <c r="P36" s="13">
        <f t="shared" si="11"/>
        <v>0.36930294906166217</v>
      </c>
      <c r="Q36" s="13">
        <f t="shared" si="11"/>
        <v>0.37508111615833878</v>
      </c>
    </row>
    <row r="37" spans="1:17" ht="15" thickBot="1" x14ac:dyDescent="0.35">
      <c r="A37" s="10" t="s">
        <v>18</v>
      </c>
      <c r="B37" s="10"/>
      <c r="C37" s="13">
        <f>C24/C22</f>
        <v>0.58858267716535428</v>
      </c>
      <c r="D37" s="13">
        <f t="shared" ref="D37:Q37" si="12">D24/D22</f>
        <v>0.59269119070667953</v>
      </c>
      <c r="E37" s="13">
        <f t="shared" si="12"/>
        <v>0.58752417794970979</v>
      </c>
      <c r="F37" s="13">
        <f t="shared" si="12"/>
        <v>0.60823970037453179</v>
      </c>
      <c r="G37" s="13">
        <f t="shared" si="12"/>
        <v>0.61491317671092949</v>
      </c>
      <c r="H37" s="13">
        <f t="shared" si="12"/>
        <v>0.61019210245464239</v>
      </c>
      <c r="I37" s="13">
        <f t="shared" si="12"/>
        <v>0.61518064302287045</v>
      </c>
      <c r="J37" s="13">
        <f t="shared" si="12"/>
        <v>0.6013174404015057</v>
      </c>
      <c r="K37" s="13">
        <f t="shared" si="12"/>
        <v>0.62504012841091494</v>
      </c>
      <c r="L37" s="13">
        <f t="shared" si="12"/>
        <v>0.61462123718160766</v>
      </c>
      <c r="M37" s="13">
        <f t="shared" si="12"/>
        <v>0.61427613941018766</v>
      </c>
      <c r="N37" s="13">
        <f t="shared" si="12"/>
        <v>0.62712440516655343</v>
      </c>
      <c r="O37" s="13">
        <f t="shared" si="12"/>
        <v>0.62533156498673736</v>
      </c>
      <c r="P37" s="13">
        <f t="shared" si="12"/>
        <v>0.63069705093833772</v>
      </c>
      <c r="Q37" s="13">
        <f t="shared" si="12"/>
        <v>0.62491888384166128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27.700000000000003</v>
      </c>
      <c r="D65" s="2">
        <f t="shared" ref="D65:Q65" si="13">D8</f>
        <v>29.8</v>
      </c>
      <c r="E65" s="2">
        <f t="shared" si="13"/>
        <v>31.299999999999997</v>
      </c>
      <c r="F65" s="2">
        <f t="shared" si="13"/>
        <v>27.599999999999998</v>
      </c>
      <c r="G65" s="2">
        <f t="shared" si="13"/>
        <v>26.7</v>
      </c>
      <c r="H65" s="2">
        <f t="shared" si="13"/>
        <v>24.900000000000002</v>
      </c>
      <c r="I65" s="2">
        <f t="shared" si="13"/>
        <v>20.3</v>
      </c>
      <c r="J65" s="2">
        <f t="shared" si="13"/>
        <v>20.3</v>
      </c>
      <c r="K65" s="2">
        <f t="shared" si="13"/>
        <v>17.700000000000003</v>
      </c>
      <c r="L65" s="2">
        <f t="shared" si="13"/>
        <v>16.899999999999999</v>
      </c>
      <c r="M65" s="2">
        <f t="shared" si="13"/>
        <v>15.7</v>
      </c>
      <c r="N65" s="2">
        <f t="shared" si="13"/>
        <v>13.7</v>
      </c>
      <c r="O65" s="2">
        <f t="shared" si="13"/>
        <v>14</v>
      </c>
      <c r="P65" s="2">
        <f t="shared" si="13"/>
        <v>13.4</v>
      </c>
      <c r="Q65" s="2">
        <f t="shared" si="13"/>
        <v>13.7</v>
      </c>
    </row>
    <row r="66" spans="1:17" s="1" customFormat="1" ht="10.199999999999999" customHeight="1" x14ac:dyDescent="0.2">
      <c r="A66" s="5" t="s">
        <v>8</v>
      </c>
      <c r="C66" s="2">
        <f>C14</f>
        <v>139.5</v>
      </c>
      <c r="D66" s="2">
        <f t="shared" ref="D66:Q67" si="14">D14</f>
        <v>138.4</v>
      </c>
      <c r="E66" s="2">
        <f t="shared" si="14"/>
        <v>139.19999999999999</v>
      </c>
      <c r="F66" s="2">
        <f t="shared" si="14"/>
        <v>129.19999999999999</v>
      </c>
      <c r="G66" s="2">
        <f t="shared" si="14"/>
        <v>124</v>
      </c>
      <c r="H66" s="2">
        <f t="shared" si="14"/>
        <v>121</v>
      </c>
      <c r="I66" s="2">
        <f t="shared" si="14"/>
        <v>95.6</v>
      </c>
      <c r="J66" s="2">
        <f t="shared" si="14"/>
        <v>106.6</v>
      </c>
      <c r="K66" s="2">
        <f t="shared" si="14"/>
        <v>99</v>
      </c>
      <c r="L66" s="2">
        <f t="shared" si="14"/>
        <v>99.4</v>
      </c>
      <c r="M66" s="2">
        <f t="shared" si="14"/>
        <v>99.1</v>
      </c>
      <c r="N66" s="2">
        <f t="shared" si="14"/>
        <v>95.6</v>
      </c>
      <c r="O66" s="2">
        <f t="shared" si="14"/>
        <v>97.9</v>
      </c>
      <c r="P66" s="2">
        <f t="shared" si="14"/>
        <v>96</v>
      </c>
      <c r="Q66" s="2">
        <f t="shared" si="14"/>
        <v>101</v>
      </c>
    </row>
    <row r="67" spans="1:17" s="1" customFormat="1" ht="10.199999999999999" customHeight="1" x14ac:dyDescent="0.2">
      <c r="A67" s="5" t="s">
        <v>9</v>
      </c>
      <c r="C67" s="2">
        <f>C15</f>
        <v>239.2</v>
      </c>
      <c r="D67" s="2">
        <f t="shared" si="14"/>
        <v>244.9</v>
      </c>
      <c r="E67" s="2">
        <f t="shared" si="14"/>
        <v>243</v>
      </c>
      <c r="F67" s="2">
        <f t="shared" si="14"/>
        <v>243.6</v>
      </c>
      <c r="G67" s="2">
        <f t="shared" si="14"/>
        <v>240.8</v>
      </c>
      <c r="H67" s="2">
        <f t="shared" si="14"/>
        <v>228.7</v>
      </c>
      <c r="I67" s="2">
        <f t="shared" si="14"/>
        <v>185.6</v>
      </c>
      <c r="J67" s="2">
        <f t="shared" si="14"/>
        <v>191.7</v>
      </c>
      <c r="K67" s="2">
        <f t="shared" si="14"/>
        <v>194.7</v>
      </c>
      <c r="L67" s="2">
        <f t="shared" si="14"/>
        <v>185.8</v>
      </c>
      <c r="M67" s="2">
        <f t="shared" si="14"/>
        <v>183.3</v>
      </c>
      <c r="N67" s="2">
        <f t="shared" si="14"/>
        <v>184.5</v>
      </c>
      <c r="O67" s="2">
        <f t="shared" si="14"/>
        <v>188.6</v>
      </c>
      <c r="P67" s="2">
        <f t="shared" si="14"/>
        <v>188.2</v>
      </c>
      <c r="Q67" s="2">
        <f t="shared" si="14"/>
        <v>192.6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0.1</v>
      </c>
      <c r="E68" s="2">
        <f t="shared" si="15"/>
        <v>0.1</v>
      </c>
      <c r="F68" s="2">
        <f t="shared" si="15"/>
        <v>0.1</v>
      </c>
      <c r="G68" s="2">
        <f t="shared" si="15"/>
        <v>0.1</v>
      </c>
      <c r="H68" s="2">
        <f t="shared" si="15"/>
        <v>0.2</v>
      </c>
      <c r="I68" s="2">
        <f t="shared" si="15"/>
        <v>0.2</v>
      </c>
      <c r="J68" s="2">
        <f t="shared" si="15"/>
        <v>0.2</v>
      </c>
      <c r="K68" s="2">
        <f t="shared" si="15"/>
        <v>0.1</v>
      </c>
      <c r="L68" s="2">
        <f t="shared" si="15"/>
        <v>0.2</v>
      </c>
      <c r="M68" s="2">
        <f t="shared" si="15"/>
        <v>0.30000000000000004</v>
      </c>
      <c r="N68" s="2">
        <f t="shared" si="15"/>
        <v>0.4</v>
      </c>
      <c r="O68" s="2">
        <f t="shared" si="15"/>
        <v>1.1000000000000001</v>
      </c>
      <c r="P68" s="2">
        <f t="shared" si="15"/>
        <v>0.8</v>
      </c>
      <c r="Q68" s="2">
        <f t="shared" si="15"/>
        <v>0.89999999999999991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26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9.9</v>
      </c>
      <c r="D7" s="7">
        <v>7.9</v>
      </c>
      <c r="E7" s="7">
        <v>6.4</v>
      </c>
      <c r="F7" s="7">
        <v>8.9</v>
      </c>
      <c r="G7" s="7">
        <v>36.6</v>
      </c>
      <c r="H7" s="7">
        <v>67.900000000000006</v>
      </c>
      <c r="I7" s="7">
        <v>8.6</v>
      </c>
      <c r="J7" s="7">
        <v>6.4</v>
      </c>
      <c r="K7" s="7">
        <v>7.2</v>
      </c>
      <c r="L7" s="7">
        <v>4.4000000000000004</v>
      </c>
      <c r="M7" s="7">
        <v>6</v>
      </c>
      <c r="N7" s="7">
        <v>6.4</v>
      </c>
      <c r="O7" s="7">
        <v>5.5</v>
      </c>
      <c r="P7" s="7">
        <v>6.3</v>
      </c>
      <c r="Q7" s="7">
        <v>7</v>
      </c>
    </row>
    <row r="8" spans="1:17" x14ac:dyDescent="0.3">
      <c r="A8" s="6" t="s">
        <v>2</v>
      </c>
      <c r="B8" s="6"/>
      <c r="C8" s="7">
        <f>SUM(C9:C13)</f>
        <v>641.4</v>
      </c>
      <c r="D8" s="7">
        <f t="shared" ref="D8:Q8" si="0">SUM(D9:D13)</f>
        <v>655.20000000000005</v>
      </c>
      <c r="E8" s="7">
        <f t="shared" si="0"/>
        <v>666.5</v>
      </c>
      <c r="F8" s="7">
        <f t="shared" si="0"/>
        <v>642.9</v>
      </c>
      <c r="G8" s="7">
        <f t="shared" si="0"/>
        <v>594.59999999999991</v>
      </c>
      <c r="H8" s="7">
        <f t="shared" si="0"/>
        <v>466.40000000000003</v>
      </c>
      <c r="I8" s="7">
        <f t="shared" si="0"/>
        <v>394.2</v>
      </c>
      <c r="J8" s="7">
        <f t="shared" si="0"/>
        <v>382.9</v>
      </c>
      <c r="K8" s="7">
        <f t="shared" si="0"/>
        <v>291.5</v>
      </c>
      <c r="L8" s="7">
        <f t="shared" si="0"/>
        <v>257.39999999999998</v>
      </c>
      <c r="M8" s="7">
        <f t="shared" si="0"/>
        <v>161.60000000000002</v>
      </c>
      <c r="N8" s="7">
        <f t="shared" si="0"/>
        <v>251.89999999999998</v>
      </c>
      <c r="O8" s="7">
        <f t="shared" si="0"/>
        <v>234.7</v>
      </c>
      <c r="P8" s="7">
        <f t="shared" si="0"/>
        <v>252.5</v>
      </c>
      <c r="Q8" s="7">
        <f t="shared" si="0"/>
        <v>255.4</v>
      </c>
    </row>
    <row r="9" spans="1:17" x14ac:dyDescent="0.3">
      <c r="A9" s="8"/>
      <c r="B9" s="8" t="s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0.9</v>
      </c>
      <c r="D11" s="9">
        <v>1.5</v>
      </c>
      <c r="E11" s="9">
        <v>1.5</v>
      </c>
      <c r="F11" s="9">
        <v>1.5</v>
      </c>
      <c r="G11" s="9">
        <v>1.7</v>
      </c>
      <c r="H11" s="9">
        <v>1.1000000000000001</v>
      </c>
      <c r="I11" s="9">
        <v>1.3</v>
      </c>
      <c r="J11" s="9">
        <v>1.9</v>
      </c>
      <c r="K11" s="9">
        <v>1.8</v>
      </c>
      <c r="L11" s="9">
        <v>2</v>
      </c>
      <c r="M11" s="9">
        <v>1.5</v>
      </c>
      <c r="N11" s="9">
        <v>1.5</v>
      </c>
      <c r="O11" s="9">
        <v>1.4</v>
      </c>
      <c r="P11" s="9">
        <v>1.5</v>
      </c>
      <c r="Q11" s="9">
        <v>1.5</v>
      </c>
    </row>
    <row r="12" spans="1:17" x14ac:dyDescent="0.3">
      <c r="A12" s="8"/>
      <c r="B12" s="8" t="s">
        <v>6</v>
      </c>
      <c r="C12" s="9">
        <v>1.9</v>
      </c>
      <c r="D12" s="9">
        <v>2.2000000000000002</v>
      </c>
      <c r="E12" s="9">
        <v>2.4</v>
      </c>
      <c r="F12" s="9">
        <v>2.2999999999999998</v>
      </c>
      <c r="G12" s="9">
        <v>3.6</v>
      </c>
      <c r="H12" s="9">
        <v>3.5</v>
      </c>
      <c r="I12" s="9">
        <v>4.2</v>
      </c>
      <c r="J12" s="9">
        <v>3.1</v>
      </c>
      <c r="K12" s="9">
        <v>1.8</v>
      </c>
      <c r="L12" s="9">
        <v>2.2999999999999998</v>
      </c>
      <c r="M12" s="9">
        <v>1.8</v>
      </c>
      <c r="N12" s="9">
        <v>2.2000000000000002</v>
      </c>
      <c r="O12" s="9">
        <v>2.1</v>
      </c>
      <c r="P12" s="9">
        <v>2</v>
      </c>
      <c r="Q12" s="9">
        <v>1.8</v>
      </c>
    </row>
    <row r="13" spans="1:17" x14ac:dyDescent="0.3">
      <c r="A13" s="8"/>
      <c r="B13" s="8" t="s">
        <v>7</v>
      </c>
      <c r="C13" s="9">
        <v>638.6</v>
      </c>
      <c r="D13" s="9">
        <v>651.5</v>
      </c>
      <c r="E13" s="9">
        <v>662.6</v>
      </c>
      <c r="F13" s="9">
        <v>639.1</v>
      </c>
      <c r="G13" s="9">
        <v>589.29999999999995</v>
      </c>
      <c r="H13" s="9">
        <v>461.8</v>
      </c>
      <c r="I13" s="9">
        <v>388.7</v>
      </c>
      <c r="J13" s="9">
        <v>377.9</v>
      </c>
      <c r="K13" s="9">
        <v>287.89999999999998</v>
      </c>
      <c r="L13" s="9">
        <v>253.1</v>
      </c>
      <c r="M13" s="9">
        <v>158.30000000000001</v>
      </c>
      <c r="N13" s="9">
        <v>248.2</v>
      </c>
      <c r="O13" s="9">
        <v>231.2</v>
      </c>
      <c r="P13" s="9">
        <v>249</v>
      </c>
      <c r="Q13" s="9">
        <v>252.1</v>
      </c>
    </row>
    <row r="14" spans="1:17" x14ac:dyDescent="0.3">
      <c r="A14" s="6" t="s">
        <v>8</v>
      </c>
      <c r="B14" s="6"/>
      <c r="C14" s="7">
        <v>1.1000000000000001</v>
      </c>
      <c r="D14" s="7">
        <v>1.1000000000000001</v>
      </c>
      <c r="E14" s="7">
        <v>0.4</v>
      </c>
      <c r="F14" s="7">
        <v>0.5</v>
      </c>
      <c r="G14" s="7">
        <v>1</v>
      </c>
      <c r="H14" s="7">
        <v>0.6</v>
      </c>
      <c r="I14" s="7">
        <v>0.2</v>
      </c>
      <c r="J14" s="7">
        <v>0.1</v>
      </c>
      <c r="K14" s="7">
        <v>0.1</v>
      </c>
      <c r="L14" s="7">
        <v>0.2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1:17" x14ac:dyDescent="0.3">
      <c r="A15" s="6" t="s">
        <v>9</v>
      </c>
      <c r="B15" s="6"/>
      <c r="C15" s="7">
        <v>87.3</v>
      </c>
      <c r="D15" s="7">
        <v>87.2</v>
      </c>
      <c r="E15" s="7">
        <v>87.9</v>
      </c>
      <c r="F15" s="7">
        <v>93.4</v>
      </c>
      <c r="G15" s="7">
        <v>92.9</v>
      </c>
      <c r="H15" s="7">
        <v>74.5</v>
      </c>
      <c r="I15" s="7">
        <v>58.4</v>
      </c>
      <c r="J15" s="7">
        <v>59.9</v>
      </c>
      <c r="K15" s="7">
        <v>45</v>
      </c>
      <c r="L15" s="7">
        <v>43.6</v>
      </c>
      <c r="M15" s="7">
        <v>27.8</v>
      </c>
      <c r="N15" s="7">
        <v>37.6</v>
      </c>
      <c r="O15" s="7">
        <v>35.9</v>
      </c>
      <c r="P15" s="7">
        <v>39.299999999999997</v>
      </c>
      <c r="Q15" s="7">
        <v>42.1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0.1</v>
      </c>
      <c r="I16" s="7">
        <v>2.1</v>
      </c>
      <c r="J16" s="7">
        <v>6.1</v>
      </c>
      <c r="K16" s="7">
        <v>12.3</v>
      </c>
      <c r="L16" s="7">
        <v>25.5</v>
      </c>
      <c r="M16" s="7">
        <v>23.1</v>
      </c>
      <c r="N16" s="7">
        <v>22.5</v>
      </c>
      <c r="O16" s="7">
        <v>30.6</v>
      </c>
      <c r="P16" s="7">
        <v>34.4</v>
      </c>
      <c r="Q16" s="7">
        <v>42.4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0.1</v>
      </c>
      <c r="E17" s="7">
        <f t="shared" si="1"/>
        <v>3.0999999999999996</v>
      </c>
      <c r="F17" s="7">
        <f t="shared" si="1"/>
        <v>4.8</v>
      </c>
      <c r="G17" s="7">
        <f t="shared" si="1"/>
        <v>4.5</v>
      </c>
      <c r="H17" s="7">
        <f t="shared" si="1"/>
        <v>12.899999999999999</v>
      </c>
      <c r="I17" s="7">
        <f t="shared" si="1"/>
        <v>15.6</v>
      </c>
      <c r="J17" s="7">
        <f t="shared" si="1"/>
        <v>35.9</v>
      </c>
      <c r="K17" s="7">
        <f t="shared" si="1"/>
        <v>55</v>
      </c>
      <c r="L17" s="7">
        <f t="shared" si="1"/>
        <v>66.5</v>
      </c>
      <c r="M17" s="7">
        <f t="shared" si="1"/>
        <v>42.6</v>
      </c>
      <c r="N17" s="7">
        <f t="shared" si="1"/>
        <v>41.8</v>
      </c>
      <c r="O17" s="7">
        <f t="shared" si="1"/>
        <v>43.4</v>
      </c>
      <c r="P17" s="7">
        <f t="shared" si="1"/>
        <v>51.599999999999994</v>
      </c>
      <c r="Q17" s="7">
        <f t="shared" si="1"/>
        <v>66.599999999999994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0.1</v>
      </c>
      <c r="E19" s="9">
        <v>2.2999999999999998</v>
      </c>
      <c r="F19" s="9">
        <v>4.8</v>
      </c>
      <c r="G19" s="9">
        <v>3.7</v>
      </c>
      <c r="H19" s="9">
        <v>9.1999999999999993</v>
      </c>
      <c r="I19" s="9">
        <v>9.5</v>
      </c>
      <c r="J19" s="9">
        <v>21.4</v>
      </c>
      <c r="K19" s="9">
        <v>28.6</v>
      </c>
      <c r="L19" s="9">
        <v>27</v>
      </c>
      <c r="M19" s="9">
        <v>10.8</v>
      </c>
      <c r="N19" s="9">
        <v>17</v>
      </c>
      <c r="O19" s="9">
        <v>12.5</v>
      </c>
      <c r="P19" s="9">
        <v>18.8</v>
      </c>
      <c r="Q19" s="9">
        <v>26.6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0.8</v>
      </c>
      <c r="F20" s="9">
        <v>0</v>
      </c>
      <c r="G20" s="9">
        <v>0.8</v>
      </c>
      <c r="H20" s="9">
        <v>3.7</v>
      </c>
      <c r="I20" s="9">
        <v>6.1</v>
      </c>
      <c r="J20" s="9">
        <v>14.5</v>
      </c>
      <c r="K20" s="9">
        <v>26.4</v>
      </c>
      <c r="L20" s="9">
        <v>39.5</v>
      </c>
      <c r="M20" s="9">
        <v>31.8</v>
      </c>
      <c r="N20" s="9">
        <v>24.8</v>
      </c>
      <c r="O20" s="9">
        <v>30.9</v>
      </c>
      <c r="P20" s="9">
        <v>32.799999999999997</v>
      </c>
      <c r="Q20" s="9">
        <v>40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739.69999999999993</v>
      </c>
      <c r="D22" s="11">
        <f t="shared" ref="D22:Q22" si="2">D7+D8+D14+D15+D16+D17</f>
        <v>751.50000000000011</v>
      </c>
      <c r="E22" s="11">
        <f t="shared" si="2"/>
        <v>764.3</v>
      </c>
      <c r="F22" s="11">
        <f t="shared" si="2"/>
        <v>750.49999999999989</v>
      </c>
      <c r="G22" s="11">
        <f t="shared" si="2"/>
        <v>729.59999999999991</v>
      </c>
      <c r="H22" s="11">
        <f t="shared" si="2"/>
        <v>622.40000000000009</v>
      </c>
      <c r="I22" s="11">
        <f t="shared" si="2"/>
        <v>479.1</v>
      </c>
      <c r="J22" s="11">
        <f t="shared" si="2"/>
        <v>491.29999999999995</v>
      </c>
      <c r="K22" s="11">
        <f t="shared" si="2"/>
        <v>411.1</v>
      </c>
      <c r="L22" s="11">
        <f t="shared" si="2"/>
        <v>397.59999999999997</v>
      </c>
      <c r="M22" s="11">
        <f t="shared" si="2"/>
        <v>261.10000000000002</v>
      </c>
      <c r="N22" s="11">
        <f t="shared" si="2"/>
        <v>360.2</v>
      </c>
      <c r="O22" s="11">
        <f t="shared" si="2"/>
        <v>350.09999999999997</v>
      </c>
      <c r="P22" s="11">
        <f t="shared" si="2"/>
        <v>384.1</v>
      </c>
      <c r="Q22" s="11">
        <f t="shared" si="2"/>
        <v>413.5</v>
      </c>
    </row>
    <row r="23" spans="1:17" ht="15" thickBot="1" x14ac:dyDescent="0.35">
      <c r="A23" s="10" t="s">
        <v>17</v>
      </c>
      <c r="B23" s="10"/>
      <c r="C23" s="11">
        <f>C7+C8+C14+C16+C17</f>
        <v>652.4</v>
      </c>
      <c r="D23" s="11">
        <f t="shared" ref="D23:Q23" si="3">D7+D8+D14+D16+D17</f>
        <v>664.30000000000007</v>
      </c>
      <c r="E23" s="11">
        <f t="shared" si="3"/>
        <v>676.4</v>
      </c>
      <c r="F23" s="11">
        <f t="shared" si="3"/>
        <v>657.09999999999991</v>
      </c>
      <c r="G23" s="11">
        <f t="shared" si="3"/>
        <v>636.69999999999993</v>
      </c>
      <c r="H23" s="11">
        <f t="shared" si="3"/>
        <v>547.90000000000009</v>
      </c>
      <c r="I23" s="11">
        <f t="shared" si="3"/>
        <v>420.70000000000005</v>
      </c>
      <c r="J23" s="11">
        <f t="shared" si="3"/>
        <v>431.4</v>
      </c>
      <c r="K23" s="11">
        <f t="shared" si="3"/>
        <v>366.1</v>
      </c>
      <c r="L23" s="11">
        <f t="shared" si="3"/>
        <v>353.99999999999994</v>
      </c>
      <c r="M23" s="11">
        <f t="shared" si="3"/>
        <v>233.3</v>
      </c>
      <c r="N23" s="11">
        <f t="shared" si="3"/>
        <v>322.59999999999997</v>
      </c>
      <c r="O23" s="11">
        <f t="shared" si="3"/>
        <v>314.2</v>
      </c>
      <c r="P23" s="11">
        <f t="shared" si="3"/>
        <v>344.79999999999995</v>
      </c>
      <c r="Q23" s="11">
        <f t="shared" si="3"/>
        <v>371.4</v>
      </c>
    </row>
    <row r="24" spans="1:17" ht="15" thickBot="1" x14ac:dyDescent="0.35">
      <c r="A24" s="10" t="s">
        <v>18</v>
      </c>
      <c r="B24" s="10"/>
      <c r="C24" s="11">
        <f>C15</f>
        <v>87.3</v>
      </c>
      <c r="D24" s="11">
        <f t="shared" ref="D24:Q24" si="4">D15</f>
        <v>87.2</v>
      </c>
      <c r="E24" s="11">
        <f t="shared" si="4"/>
        <v>87.9</v>
      </c>
      <c r="F24" s="11">
        <f t="shared" si="4"/>
        <v>93.4</v>
      </c>
      <c r="G24" s="11">
        <f t="shared" si="4"/>
        <v>92.9</v>
      </c>
      <c r="H24" s="11">
        <f t="shared" si="4"/>
        <v>74.5</v>
      </c>
      <c r="I24" s="11">
        <f t="shared" si="4"/>
        <v>58.4</v>
      </c>
      <c r="J24" s="11">
        <f t="shared" si="4"/>
        <v>59.9</v>
      </c>
      <c r="K24" s="11">
        <f t="shared" si="4"/>
        <v>45</v>
      </c>
      <c r="L24" s="11">
        <f t="shared" si="4"/>
        <v>43.6</v>
      </c>
      <c r="M24" s="11">
        <f t="shared" si="4"/>
        <v>27.8</v>
      </c>
      <c r="N24" s="11">
        <f t="shared" si="4"/>
        <v>37.6</v>
      </c>
      <c r="O24" s="11">
        <f t="shared" si="4"/>
        <v>35.9</v>
      </c>
      <c r="P24" s="11">
        <f t="shared" si="4"/>
        <v>39.299999999999997</v>
      </c>
      <c r="Q24" s="11">
        <f t="shared" si="4"/>
        <v>42.1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1.3383804244964177E-2</v>
      </c>
      <c r="D29" s="12">
        <f t="shared" ref="D29:Q29" si="5">D7/D22</f>
        <v>1.0512308715901529E-2</v>
      </c>
      <c r="E29" s="12">
        <f t="shared" si="5"/>
        <v>8.3736752584063854E-3</v>
      </c>
      <c r="F29" s="12">
        <f t="shared" si="5"/>
        <v>1.1858760826115925E-2</v>
      </c>
      <c r="G29" s="12">
        <f t="shared" si="5"/>
        <v>5.0164473684210537E-2</v>
      </c>
      <c r="H29" s="12">
        <f t="shared" si="5"/>
        <v>0.10909383033419022</v>
      </c>
      <c r="I29" s="12">
        <f t="shared" si="5"/>
        <v>1.7950323523272801E-2</v>
      </c>
      <c r="J29" s="12">
        <f t="shared" si="5"/>
        <v>1.3026663952778345E-2</v>
      </c>
      <c r="K29" s="12">
        <f t="shared" si="5"/>
        <v>1.7513986864509851E-2</v>
      </c>
      <c r="L29" s="12">
        <f t="shared" si="5"/>
        <v>1.1066398390342054E-2</v>
      </c>
      <c r="M29" s="12">
        <f t="shared" si="5"/>
        <v>2.2979701263883566E-2</v>
      </c>
      <c r="N29" s="12">
        <f t="shared" si="5"/>
        <v>1.7767906718489729E-2</v>
      </c>
      <c r="O29" s="12">
        <f t="shared" si="5"/>
        <v>1.5709797200799774E-2</v>
      </c>
      <c r="P29" s="12">
        <f t="shared" si="5"/>
        <v>1.6401978651392864E-2</v>
      </c>
      <c r="Q29" s="12">
        <f t="shared" si="5"/>
        <v>1.6928657799274487E-2</v>
      </c>
    </row>
    <row r="30" spans="1:17" x14ac:dyDescent="0.3">
      <c r="A30" s="12" t="s">
        <v>2</v>
      </c>
      <c r="B30" s="12"/>
      <c r="C30" s="12">
        <f>C8/C22</f>
        <v>0.86710828714343657</v>
      </c>
      <c r="D30" s="12">
        <f t="shared" ref="D30:Q30" si="6">D8/D22</f>
        <v>0.87185628742514965</v>
      </c>
      <c r="E30" s="12">
        <f t="shared" si="6"/>
        <v>0.87203977495747753</v>
      </c>
      <c r="F30" s="12">
        <f t="shared" si="6"/>
        <v>0.85662891405729524</v>
      </c>
      <c r="G30" s="12">
        <f t="shared" si="6"/>
        <v>0.81496710526315785</v>
      </c>
      <c r="H30" s="12">
        <f t="shared" si="6"/>
        <v>0.74935732647814901</v>
      </c>
      <c r="I30" s="12">
        <f t="shared" si="6"/>
        <v>0.82279273638071382</v>
      </c>
      <c r="J30" s="12">
        <f t="shared" si="6"/>
        <v>0.77936087929981679</v>
      </c>
      <c r="K30" s="12">
        <f t="shared" si="6"/>
        <v>0.70907321819508629</v>
      </c>
      <c r="L30" s="12">
        <f t="shared" si="6"/>
        <v>0.64738430583501005</v>
      </c>
      <c r="M30" s="12">
        <f t="shared" si="6"/>
        <v>0.61891995404059752</v>
      </c>
      <c r="N30" s="12">
        <f t="shared" si="6"/>
        <v>0.69933370349805657</v>
      </c>
      <c r="O30" s="12">
        <f t="shared" si="6"/>
        <v>0.67037989145958299</v>
      </c>
      <c r="P30" s="12">
        <f t="shared" si="6"/>
        <v>0.65738089039312675</v>
      </c>
      <c r="Q30" s="12">
        <f t="shared" si="6"/>
        <v>0.61765417170495773</v>
      </c>
    </row>
    <row r="31" spans="1:17" x14ac:dyDescent="0.3">
      <c r="A31" s="12" t="s">
        <v>8</v>
      </c>
      <c r="B31" s="12"/>
      <c r="C31" s="12">
        <f>C14/C22</f>
        <v>1.4870893605515752E-3</v>
      </c>
      <c r="D31" s="12">
        <f t="shared" ref="D31:Q31" si="7">D14/D22</f>
        <v>1.4637391882900864E-3</v>
      </c>
      <c r="E31" s="12">
        <f t="shared" si="7"/>
        <v>5.2335470365039909E-4</v>
      </c>
      <c r="F31" s="12">
        <f t="shared" si="7"/>
        <v>6.6622251832111937E-4</v>
      </c>
      <c r="G31" s="12">
        <f t="shared" si="7"/>
        <v>1.3706140350877194E-3</v>
      </c>
      <c r="H31" s="12">
        <f t="shared" si="7"/>
        <v>9.6401028277634949E-4</v>
      </c>
      <c r="I31" s="12">
        <f t="shared" si="7"/>
        <v>4.1744938426215819E-4</v>
      </c>
      <c r="J31" s="12">
        <f t="shared" si="7"/>
        <v>2.0354162426216164E-4</v>
      </c>
      <c r="K31" s="12">
        <f t="shared" si="7"/>
        <v>2.4324981756263683E-4</v>
      </c>
      <c r="L31" s="12">
        <f t="shared" si="7"/>
        <v>5.0301810865191151E-4</v>
      </c>
      <c r="M31" s="12">
        <f t="shared" si="7"/>
        <v>0</v>
      </c>
      <c r="N31" s="12">
        <f t="shared" si="7"/>
        <v>0</v>
      </c>
      <c r="O31" s="12">
        <f t="shared" si="7"/>
        <v>0</v>
      </c>
      <c r="P31" s="12">
        <f t="shared" si="7"/>
        <v>0</v>
      </c>
      <c r="Q31" s="12">
        <f t="shared" si="7"/>
        <v>0</v>
      </c>
    </row>
    <row r="32" spans="1:17" x14ac:dyDescent="0.3">
      <c r="A32" s="12" t="s">
        <v>9</v>
      </c>
      <c r="B32" s="12"/>
      <c r="C32" s="12">
        <f>C15/C22</f>
        <v>0.11802081925104772</v>
      </c>
      <c r="D32" s="12">
        <f t="shared" ref="D32:Q32" si="8">D15/D22</f>
        <v>0.11603459747172321</v>
      </c>
      <c r="E32" s="12">
        <f t="shared" si="8"/>
        <v>0.11500719612717521</v>
      </c>
      <c r="F32" s="12">
        <f t="shared" si="8"/>
        <v>0.12445036642238511</v>
      </c>
      <c r="G32" s="12">
        <f t="shared" si="8"/>
        <v>0.12733004385964913</v>
      </c>
      <c r="H32" s="12">
        <f t="shared" si="8"/>
        <v>0.11969794344473006</v>
      </c>
      <c r="I32" s="12">
        <f t="shared" si="8"/>
        <v>0.12189522020455019</v>
      </c>
      <c r="J32" s="12">
        <f t="shared" si="8"/>
        <v>0.12192143293303481</v>
      </c>
      <c r="K32" s="12">
        <f t="shared" si="8"/>
        <v>0.10946241790318656</v>
      </c>
      <c r="L32" s="12">
        <f t="shared" si="8"/>
        <v>0.10965794768611671</v>
      </c>
      <c r="M32" s="12">
        <f t="shared" si="8"/>
        <v>0.10647261585599387</v>
      </c>
      <c r="N32" s="12">
        <f t="shared" si="8"/>
        <v>0.10438645197112716</v>
      </c>
      <c r="O32" s="12">
        <f t="shared" si="8"/>
        <v>0.10254213081976579</v>
      </c>
      <c r="P32" s="12">
        <f t="shared" si="8"/>
        <v>0.10231710492059358</v>
      </c>
      <c r="Q32" s="12">
        <f t="shared" si="8"/>
        <v>0.10181378476420798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1.6066838046272492E-4</v>
      </c>
      <c r="I33" s="12">
        <f t="shared" si="9"/>
        <v>4.3832185347526609E-3</v>
      </c>
      <c r="J33" s="12">
        <f t="shared" si="9"/>
        <v>1.2416039079991859E-2</v>
      </c>
      <c r="K33" s="12">
        <f t="shared" si="9"/>
        <v>2.9919727560204331E-2</v>
      </c>
      <c r="L33" s="12">
        <f t="shared" si="9"/>
        <v>6.4134808853118716E-2</v>
      </c>
      <c r="M33" s="12">
        <f t="shared" si="9"/>
        <v>8.8471849865951746E-2</v>
      </c>
      <c r="N33" s="12">
        <f t="shared" si="9"/>
        <v>6.246529705719045E-2</v>
      </c>
      <c r="O33" s="12">
        <f t="shared" si="9"/>
        <v>8.7403598971722382E-2</v>
      </c>
      <c r="P33" s="12">
        <f t="shared" si="9"/>
        <v>8.9560010413954685E-2</v>
      </c>
      <c r="Q33" s="12">
        <f t="shared" si="9"/>
        <v>0.10253929866989117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1.330671989354624E-4</v>
      </c>
      <c r="E34" s="12">
        <f t="shared" si="10"/>
        <v>4.0559989532905922E-3</v>
      </c>
      <c r="F34" s="12">
        <f t="shared" si="10"/>
        <v>6.3957361758827458E-3</v>
      </c>
      <c r="G34" s="12">
        <f t="shared" si="10"/>
        <v>6.1677631578947378E-3</v>
      </c>
      <c r="H34" s="12">
        <f t="shared" si="10"/>
        <v>2.072622107969151E-2</v>
      </c>
      <c r="I34" s="12">
        <f t="shared" si="10"/>
        <v>3.2561051972448338E-2</v>
      </c>
      <c r="J34" s="12">
        <f t="shared" si="10"/>
        <v>7.3071443110116027E-2</v>
      </c>
      <c r="K34" s="12">
        <f t="shared" si="10"/>
        <v>0.13378739965945025</v>
      </c>
      <c r="L34" s="12">
        <f t="shared" si="10"/>
        <v>0.16725352112676059</v>
      </c>
      <c r="M34" s="12">
        <f t="shared" si="10"/>
        <v>0.16315587897357334</v>
      </c>
      <c r="N34" s="12">
        <f t="shared" si="10"/>
        <v>0.11604664075513603</v>
      </c>
      <c r="O34" s="12">
        <f t="shared" si="10"/>
        <v>0.12396458154812912</v>
      </c>
      <c r="P34" s="12">
        <f t="shared" si="10"/>
        <v>0.13434001562093204</v>
      </c>
      <c r="Q34" s="12">
        <f t="shared" si="10"/>
        <v>0.16106408706166866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0.88197918074895232</v>
      </c>
      <c r="D36" s="13">
        <f t="shared" ref="D36:Q36" si="11">D23/D22</f>
        <v>0.88396540252827671</v>
      </c>
      <c r="E36" s="13">
        <f t="shared" si="11"/>
        <v>0.88499280387282486</v>
      </c>
      <c r="F36" s="13">
        <f t="shared" si="11"/>
        <v>0.87554963357761495</v>
      </c>
      <c r="G36" s="13">
        <f t="shared" si="11"/>
        <v>0.87266995614035092</v>
      </c>
      <c r="H36" s="13">
        <f t="shared" si="11"/>
        <v>0.88030205655526994</v>
      </c>
      <c r="I36" s="13">
        <f t="shared" si="11"/>
        <v>0.87810477979544987</v>
      </c>
      <c r="J36" s="13">
        <f t="shared" si="11"/>
        <v>0.87807856706696519</v>
      </c>
      <c r="K36" s="13">
        <f t="shared" si="11"/>
        <v>0.89053758209681344</v>
      </c>
      <c r="L36" s="13">
        <f t="shared" si="11"/>
        <v>0.89034205231388319</v>
      </c>
      <c r="M36" s="13">
        <f t="shared" si="11"/>
        <v>0.89352738414400612</v>
      </c>
      <c r="N36" s="13">
        <f t="shared" si="11"/>
        <v>0.89561354802887283</v>
      </c>
      <c r="O36" s="13">
        <f t="shared" si="11"/>
        <v>0.89745786918023429</v>
      </c>
      <c r="P36" s="13">
        <f t="shared" si="11"/>
        <v>0.89768289507940624</v>
      </c>
      <c r="Q36" s="13">
        <f t="shared" si="11"/>
        <v>0.89818621523579201</v>
      </c>
    </row>
    <row r="37" spans="1:17" ht="15" thickBot="1" x14ac:dyDescent="0.35">
      <c r="A37" s="10" t="s">
        <v>18</v>
      </c>
      <c r="B37" s="10"/>
      <c r="C37" s="13">
        <f>C24/C22</f>
        <v>0.11802081925104772</v>
      </c>
      <c r="D37" s="13">
        <f t="shared" ref="D37:Q37" si="12">D24/D22</f>
        <v>0.11603459747172321</v>
      </c>
      <c r="E37" s="13">
        <f t="shared" si="12"/>
        <v>0.11500719612717521</v>
      </c>
      <c r="F37" s="13">
        <f t="shared" si="12"/>
        <v>0.12445036642238511</v>
      </c>
      <c r="G37" s="13">
        <f t="shared" si="12"/>
        <v>0.12733004385964913</v>
      </c>
      <c r="H37" s="13">
        <f t="shared" si="12"/>
        <v>0.11969794344473006</v>
      </c>
      <c r="I37" s="13">
        <f t="shared" si="12"/>
        <v>0.12189522020455019</v>
      </c>
      <c r="J37" s="13">
        <f t="shared" si="12"/>
        <v>0.12192143293303481</v>
      </c>
      <c r="K37" s="13">
        <f t="shared" si="12"/>
        <v>0.10946241790318656</v>
      </c>
      <c r="L37" s="13">
        <f t="shared" si="12"/>
        <v>0.10965794768611671</v>
      </c>
      <c r="M37" s="13">
        <f t="shared" si="12"/>
        <v>0.10647261585599387</v>
      </c>
      <c r="N37" s="13">
        <f t="shared" si="12"/>
        <v>0.10438645197112716</v>
      </c>
      <c r="O37" s="13">
        <f t="shared" si="12"/>
        <v>0.10254213081976579</v>
      </c>
      <c r="P37" s="13">
        <f t="shared" si="12"/>
        <v>0.10231710492059358</v>
      </c>
      <c r="Q37" s="13">
        <f t="shared" si="12"/>
        <v>0.10181378476420798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641.4</v>
      </c>
      <c r="D65" s="2">
        <f t="shared" ref="D65:Q65" si="13">D8</f>
        <v>655.20000000000005</v>
      </c>
      <c r="E65" s="2">
        <f t="shared" si="13"/>
        <v>666.5</v>
      </c>
      <c r="F65" s="2">
        <f t="shared" si="13"/>
        <v>642.9</v>
      </c>
      <c r="G65" s="2">
        <f t="shared" si="13"/>
        <v>594.59999999999991</v>
      </c>
      <c r="H65" s="2">
        <f t="shared" si="13"/>
        <v>466.40000000000003</v>
      </c>
      <c r="I65" s="2">
        <f t="shared" si="13"/>
        <v>394.2</v>
      </c>
      <c r="J65" s="2">
        <f t="shared" si="13"/>
        <v>382.9</v>
      </c>
      <c r="K65" s="2">
        <f t="shared" si="13"/>
        <v>291.5</v>
      </c>
      <c r="L65" s="2">
        <f t="shared" si="13"/>
        <v>257.39999999999998</v>
      </c>
      <c r="M65" s="2">
        <f t="shared" si="13"/>
        <v>161.60000000000002</v>
      </c>
      <c r="N65" s="2">
        <f t="shared" si="13"/>
        <v>251.89999999999998</v>
      </c>
      <c r="O65" s="2">
        <f t="shared" si="13"/>
        <v>234.7</v>
      </c>
      <c r="P65" s="2">
        <f t="shared" si="13"/>
        <v>252.5</v>
      </c>
      <c r="Q65" s="2">
        <f t="shared" si="13"/>
        <v>255.4</v>
      </c>
    </row>
    <row r="66" spans="1:17" s="1" customFormat="1" ht="10.199999999999999" customHeight="1" x14ac:dyDescent="0.2">
      <c r="A66" s="5" t="s">
        <v>8</v>
      </c>
      <c r="C66" s="2">
        <f>C14</f>
        <v>1.1000000000000001</v>
      </c>
      <c r="D66" s="2">
        <f t="shared" ref="D66:Q67" si="14">D14</f>
        <v>1.1000000000000001</v>
      </c>
      <c r="E66" s="2">
        <f t="shared" si="14"/>
        <v>0.4</v>
      </c>
      <c r="F66" s="2">
        <f t="shared" si="14"/>
        <v>0.5</v>
      </c>
      <c r="G66" s="2">
        <f t="shared" si="14"/>
        <v>1</v>
      </c>
      <c r="H66" s="2">
        <f t="shared" si="14"/>
        <v>0.6</v>
      </c>
      <c r="I66" s="2">
        <f t="shared" si="14"/>
        <v>0.2</v>
      </c>
      <c r="J66" s="2">
        <f t="shared" si="14"/>
        <v>0.1</v>
      </c>
      <c r="K66" s="2">
        <f t="shared" si="14"/>
        <v>0.1</v>
      </c>
      <c r="L66" s="2">
        <f t="shared" si="14"/>
        <v>0.2</v>
      </c>
      <c r="M66" s="2">
        <f t="shared" si="14"/>
        <v>0</v>
      </c>
      <c r="N66" s="2">
        <f t="shared" si="14"/>
        <v>0</v>
      </c>
      <c r="O66" s="2">
        <f t="shared" si="14"/>
        <v>0</v>
      </c>
      <c r="P66" s="2">
        <f t="shared" si="14"/>
        <v>0</v>
      </c>
      <c r="Q66" s="2">
        <f t="shared" si="14"/>
        <v>0</v>
      </c>
    </row>
    <row r="67" spans="1:17" s="1" customFormat="1" ht="10.199999999999999" customHeight="1" x14ac:dyDescent="0.2">
      <c r="A67" s="5" t="s">
        <v>9</v>
      </c>
      <c r="C67" s="2">
        <f>C15</f>
        <v>87.3</v>
      </c>
      <c r="D67" s="2">
        <f t="shared" si="14"/>
        <v>87.2</v>
      </c>
      <c r="E67" s="2">
        <f t="shared" si="14"/>
        <v>87.9</v>
      </c>
      <c r="F67" s="2">
        <f t="shared" si="14"/>
        <v>93.4</v>
      </c>
      <c r="G67" s="2">
        <f t="shared" si="14"/>
        <v>92.9</v>
      </c>
      <c r="H67" s="2">
        <f t="shared" si="14"/>
        <v>74.5</v>
      </c>
      <c r="I67" s="2">
        <f t="shared" si="14"/>
        <v>58.4</v>
      </c>
      <c r="J67" s="2">
        <f t="shared" si="14"/>
        <v>59.9</v>
      </c>
      <c r="K67" s="2">
        <f t="shared" si="14"/>
        <v>45</v>
      </c>
      <c r="L67" s="2">
        <f t="shared" si="14"/>
        <v>43.6</v>
      </c>
      <c r="M67" s="2">
        <f t="shared" si="14"/>
        <v>27.8</v>
      </c>
      <c r="N67" s="2">
        <f t="shared" si="14"/>
        <v>37.6</v>
      </c>
      <c r="O67" s="2">
        <f t="shared" si="14"/>
        <v>35.9</v>
      </c>
      <c r="P67" s="2">
        <f t="shared" si="14"/>
        <v>39.299999999999997</v>
      </c>
      <c r="Q67" s="2">
        <f t="shared" si="14"/>
        <v>42.1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0.1</v>
      </c>
      <c r="E68" s="2">
        <f t="shared" si="15"/>
        <v>3.0999999999999996</v>
      </c>
      <c r="F68" s="2">
        <f t="shared" si="15"/>
        <v>4.8</v>
      </c>
      <c r="G68" s="2">
        <f t="shared" si="15"/>
        <v>4.5</v>
      </c>
      <c r="H68" s="2">
        <f t="shared" si="15"/>
        <v>12.899999999999999</v>
      </c>
      <c r="I68" s="2">
        <f t="shared" si="15"/>
        <v>15.6</v>
      </c>
      <c r="J68" s="2">
        <f t="shared" si="15"/>
        <v>35.9</v>
      </c>
      <c r="K68" s="2">
        <f t="shared" si="15"/>
        <v>55</v>
      </c>
      <c r="L68" s="2">
        <f t="shared" si="15"/>
        <v>66.5</v>
      </c>
      <c r="M68" s="2">
        <f t="shared" si="15"/>
        <v>42.6</v>
      </c>
      <c r="N68" s="2">
        <f t="shared" si="15"/>
        <v>41.8</v>
      </c>
      <c r="O68" s="2">
        <f t="shared" si="15"/>
        <v>43.4</v>
      </c>
      <c r="P68" s="2">
        <f t="shared" si="15"/>
        <v>51.599999999999994</v>
      </c>
      <c r="Q68" s="2">
        <f t="shared" si="15"/>
        <v>66.599999999999994</v>
      </c>
    </row>
    <row r="69" spans="1:17" s="1" customFormat="1" ht="10.199999999999999" customHeight="1" x14ac:dyDescent="0.2">
      <c r="A69" s="14" t="s">
        <v>20</v>
      </c>
      <c r="C69" s="2">
        <f>C7+C16</f>
        <v>9.9</v>
      </c>
      <c r="D69" s="2">
        <f t="shared" ref="D69:Q69" si="16">D7+D16</f>
        <v>7.9</v>
      </c>
      <c r="E69" s="2">
        <f t="shared" si="16"/>
        <v>6.4</v>
      </c>
      <c r="F69" s="2">
        <f t="shared" si="16"/>
        <v>8.9</v>
      </c>
      <c r="G69" s="2">
        <f t="shared" si="16"/>
        <v>36.6</v>
      </c>
      <c r="H69" s="2">
        <f t="shared" si="16"/>
        <v>68</v>
      </c>
      <c r="I69" s="2">
        <f t="shared" si="16"/>
        <v>10.7</v>
      </c>
      <c r="J69" s="2">
        <f t="shared" si="16"/>
        <v>12.5</v>
      </c>
      <c r="K69" s="2">
        <f t="shared" si="16"/>
        <v>19.5</v>
      </c>
      <c r="L69" s="2">
        <f t="shared" si="16"/>
        <v>29.9</v>
      </c>
      <c r="M69" s="2">
        <f t="shared" si="16"/>
        <v>29.1</v>
      </c>
      <c r="N69" s="2">
        <f t="shared" si="16"/>
        <v>28.9</v>
      </c>
      <c r="O69" s="2">
        <f t="shared" si="16"/>
        <v>36.1</v>
      </c>
      <c r="P69" s="2">
        <f t="shared" si="16"/>
        <v>40.699999999999996</v>
      </c>
      <c r="Q69" s="2">
        <f t="shared" si="16"/>
        <v>49.4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27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33.200000000000003</v>
      </c>
      <c r="D8" s="7">
        <f t="shared" ref="D8:Q8" si="0">SUM(D9:D13)</f>
        <v>24.900000000000002</v>
      </c>
      <c r="E8" s="7">
        <f t="shared" si="0"/>
        <v>24.1</v>
      </c>
      <c r="F8" s="7">
        <f t="shared" si="0"/>
        <v>25.8</v>
      </c>
      <c r="G8" s="7">
        <f t="shared" si="0"/>
        <v>24.700000000000003</v>
      </c>
      <c r="H8" s="7">
        <f t="shared" si="0"/>
        <v>20</v>
      </c>
      <c r="I8" s="7">
        <f t="shared" si="0"/>
        <v>15.3</v>
      </c>
      <c r="J8" s="7">
        <f t="shared" si="0"/>
        <v>6.8</v>
      </c>
      <c r="K8" s="7">
        <f t="shared" si="0"/>
        <v>1.6</v>
      </c>
      <c r="L8" s="7">
        <f t="shared" si="0"/>
        <v>1.8</v>
      </c>
      <c r="M8" s="7">
        <f t="shared" si="0"/>
        <v>2.2999999999999998</v>
      </c>
      <c r="N8" s="7">
        <f t="shared" si="0"/>
        <v>2.6999999999999997</v>
      </c>
      <c r="O8" s="7">
        <f t="shared" si="0"/>
        <v>0.5</v>
      </c>
      <c r="P8" s="7">
        <f t="shared" si="0"/>
        <v>0.4</v>
      </c>
      <c r="Q8" s="7">
        <f t="shared" si="0"/>
        <v>0.4</v>
      </c>
    </row>
    <row r="9" spans="1:17" x14ac:dyDescent="0.3">
      <c r="A9" s="8"/>
      <c r="B9" s="8" t="s">
        <v>3</v>
      </c>
      <c r="C9" s="9">
        <v>0</v>
      </c>
      <c r="D9" s="9">
        <v>0.1</v>
      </c>
      <c r="E9" s="9">
        <v>0.2</v>
      </c>
      <c r="F9" s="9">
        <v>0.2</v>
      </c>
      <c r="G9" s="9">
        <v>0.3</v>
      </c>
      <c r="H9" s="9">
        <v>0.3</v>
      </c>
      <c r="I9" s="9">
        <v>0.3</v>
      </c>
      <c r="J9" s="9">
        <v>0.3</v>
      </c>
      <c r="K9" s="9">
        <v>0.2</v>
      </c>
      <c r="L9" s="9">
        <v>0.1</v>
      </c>
      <c r="M9" s="9">
        <v>0.1</v>
      </c>
      <c r="N9" s="9">
        <v>0</v>
      </c>
      <c r="O9" s="9">
        <v>0</v>
      </c>
      <c r="P9" s="9">
        <v>0</v>
      </c>
      <c r="Q9" s="9">
        <v>0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0.6</v>
      </c>
      <c r="D11" s="9">
        <v>0.7</v>
      </c>
      <c r="E11" s="9">
        <v>0.8</v>
      </c>
      <c r="F11" s="9">
        <v>0.9</v>
      </c>
      <c r="G11" s="9">
        <v>0.8</v>
      </c>
      <c r="H11" s="9">
        <v>0.7</v>
      </c>
      <c r="I11" s="9">
        <v>0.5</v>
      </c>
      <c r="J11" s="9">
        <v>0.5</v>
      </c>
      <c r="K11" s="9">
        <v>0.4</v>
      </c>
      <c r="L11" s="9">
        <v>0.4</v>
      </c>
      <c r="M11" s="9">
        <v>0.4</v>
      </c>
      <c r="N11" s="9">
        <v>0.4</v>
      </c>
      <c r="O11" s="9">
        <v>0.4</v>
      </c>
      <c r="P11" s="9">
        <v>0.4</v>
      </c>
      <c r="Q11" s="9">
        <v>0.4</v>
      </c>
    </row>
    <row r="12" spans="1:17" x14ac:dyDescent="0.3">
      <c r="A12" s="8"/>
      <c r="B12" s="8" t="s">
        <v>6</v>
      </c>
      <c r="C12" s="9">
        <v>32.6</v>
      </c>
      <c r="D12" s="9">
        <v>24.1</v>
      </c>
      <c r="E12" s="9">
        <v>23.1</v>
      </c>
      <c r="F12" s="9">
        <v>24.7</v>
      </c>
      <c r="G12" s="9">
        <v>23.6</v>
      </c>
      <c r="H12" s="9">
        <v>19</v>
      </c>
      <c r="I12" s="9">
        <v>14.5</v>
      </c>
      <c r="J12" s="9">
        <v>6</v>
      </c>
      <c r="K12" s="9">
        <v>1</v>
      </c>
      <c r="L12" s="9">
        <v>1.3</v>
      </c>
      <c r="M12" s="9">
        <v>1.8</v>
      </c>
      <c r="N12" s="9">
        <v>2.2999999999999998</v>
      </c>
      <c r="O12" s="9">
        <v>0.1</v>
      </c>
      <c r="P12" s="9">
        <v>0</v>
      </c>
      <c r="Q12" s="9">
        <v>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119.8</v>
      </c>
      <c r="D14" s="7">
        <v>123.5</v>
      </c>
      <c r="E14" s="7">
        <v>123.8</v>
      </c>
      <c r="F14" s="7">
        <v>118.3</v>
      </c>
      <c r="G14" s="7">
        <v>107.8</v>
      </c>
      <c r="H14" s="7">
        <v>108.6</v>
      </c>
      <c r="I14" s="7">
        <v>93</v>
      </c>
      <c r="J14" s="7">
        <v>104.2</v>
      </c>
      <c r="K14" s="7">
        <v>118.5</v>
      </c>
      <c r="L14" s="7">
        <v>107</v>
      </c>
      <c r="M14" s="7">
        <v>114</v>
      </c>
      <c r="N14" s="7">
        <v>110.3</v>
      </c>
      <c r="O14" s="7">
        <v>100.5</v>
      </c>
      <c r="P14" s="7">
        <v>99.3</v>
      </c>
      <c r="Q14" s="7">
        <v>103.3</v>
      </c>
    </row>
    <row r="15" spans="1:17" x14ac:dyDescent="0.3">
      <c r="A15" s="6" t="s">
        <v>9</v>
      </c>
      <c r="B15" s="6"/>
      <c r="C15" s="7">
        <v>30.3</v>
      </c>
      <c r="D15" s="7">
        <v>30.8</v>
      </c>
      <c r="E15" s="7">
        <v>31.1</v>
      </c>
      <c r="F15" s="7">
        <v>32.1</v>
      </c>
      <c r="G15" s="7">
        <v>31.3</v>
      </c>
      <c r="H15" s="7">
        <v>30.2</v>
      </c>
      <c r="I15" s="7">
        <v>26.4</v>
      </c>
      <c r="J15" s="7">
        <v>27.9</v>
      </c>
      <c r="K15" s="7">
        <v>28.7</v>
      </c>
      <c r="L15" s="7">
        <v>26.8</v>
      </c>
      <c r="M15" s="7">
        <v>28.4</v>
      </c>
      <c r="N15" s="7">
        <v>29</v>
      </c>
      <c r="O15" s="7">
        <v>28</v>
      </c>
      <c r="P15" s="7">
        <v>28.1</v>
      </c>
      <c r="Q15" s="7">
        <v>28.9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183.3</v>
      </c>
      <c r="D22" s="11">
        <f t="shared" ref="D22:Q22" si="2">D7+D8+D14+D15+D16+D17</f>
        <v>179.20000000000002</v>
      </c>
      <c r="E22" s="11">
        <f t="shared" si="2"/>
        <v>179</v>
      </c>
      <c r="F22" s="11">
        <f t="shared" si="2"/>
        <v>176.2</v>
      </c>
      <c r="G22" s="11">
        <f t="shared" si="2"/>
        <v>163.80000000000001</v>
      </c>
      <c r="H22" s="11">
        <f t="shared" si="2"/>
        <v>158.79999999999998</v>
      </c>
      <c r="I22" s="11">
        <f t="shared" si="2"/>
        <v>134.69999999999999</v>
      </c>
      <c r="J22" s="11">
        <f t="shared" si="2"/>
        <v>138.9</v>
      </c>
      <c r="K22" s="11">
        <f t="shared" si="2"/>
        <v>148.79999999999998</v>
      </c>
      <c r="L22" s="11">
        <f t="shared" si="2"/>
        <v>135.6</v>
      </c>
      <c r="M22" s="11">
        <f t="shared" si="2"/>
        <v>144.69999999999999</v>
      </c>
      <c r="N22" s="11">
        <f t="shared" si="2"/>
        <v>142</v>
      </c>
      <c r="O22" s="11">
        <f t="shared" si="2"/>
        <v>129</v>
      </c>
      <c r="P22" s="11">
        <f t="shared" si="2"/>
        <v>127.80000000000001</v>
      </c>
      <c r="Q22" s="11">
        <f t="shared" si="2"/>
        <v>132.6</v>
      </c>
    </row>
    <row r="23" spans="1:17" ht="15" thickBot="1" x14ac:dyDescent="0.35">
      <c r="A23" s="10" t="s">
        <v>17</v>
      </c>
      <c r="B23" s="10"/>
      <c r="C23" s="11">
        <f>C7+C8+C14+C16+C17</f>
        <v>153</v>
      </c>
      <c r="D23" s="11">
        <f t="shared" ref="D23:Q23" si="3">D7+D8+D14+D16+D17</f>
        <v>148.4</v>
      </c>
      <c r="E23" s="11">
        <f t="shared" si="3"/>
        <v>147.9</v>
      </c>
      <c r="F23" s="11">
        <f t="shared" si="3"/>
        <v>144.1</v>
      </c>
      <c r="G23" s="11">
        <f t="shared" si="3"/>
        <v>132.5</v>
      </c>
      <c r="H23" s="11">
        <f t="shared" si="3"/>
        <v>128.6</v>
      </c>
      <c r="I23" s="11">
        <f t="shared" si="3"/>
        <v>108.3</v>
      </c>
      <c r="J23" s="11">
        <f t="shared" si="3"/>
        <v>111</v>
      </c>
      <c r="K23" s="11">
        <f t="shared" si="3"/>
        <v>120.1</v>
      </c>
      <c r="L23" s="11">
        <f t="shared" si="3"/>
        <v>108.8</v>
      </c>
      <c r="M23" s="11">
        <f t="shared" si="3"/>
        <v>116.3</v>
      </c>
      <c r="N23" s="11">
        <f t="shared" si="3"/>
        <v>113</v>
      </c>
      <c r="O23" s="11">
        <f t="shared" si="3"/>
        <v>101</v>
      </c>
      <c r="P23" s="11">
        <f t="shared" si="3"/>
        <v>99.7</v>
      </c>
      <c r="Q23" s="11">
        <f t="shared" si="3"/>
        <v>103.7</v>
      </c>
    </row>
    <row r="24" spans="1:17" ht="15" thickBot="1" x14ac:dyDescent="0.35">
      <c r="A24" s="10" t="s">
        <v>18</v>
      </c>
      <c r="B24" s="10"/>
      <c r="C24" s="11">
        <f>C15</f>
        <v>30.3</v>
      </c>
      <c r="D24" s="11">
        <f t="shared" ref="D24:Q24" si="4">D15</f>
        <v>30.8</v>
      </c>
      <c r="E24" s="11">
        <f t="shared" si="4"/>
        <v>31.1</v>
      </c>
      <c r="F24" s="11">
        <f t="shared" si="4"/>
        <v>32.1</v>
      </c>
      <c r="G24" s="11">
        <f t="shared" si="4"/>
        <v>31.3</v>
      </c>
      <c r="H24" s="11">
        <f t="shared" si="4"/>
        <v>30.2</v>
      </c>
      <c r="I24" s="11">
        <f t="shared" si="4"/>
        <v>26.4</v>
      </c>
      <c r="J24" s="11">
        <f t="shared" si="4"/>
        <v>27.9</v>
      </c>
      <c r="K24" s="11">
        <f t="shared" si="4"/>
        <v>28.7</v>
      </c>
      <c r="L24" s="11">
        <f t="shared" si="4"/>
        <v>26.8</v>
      </c>
      <c r="M24" s="11">
        <f t="shared" si="4"/>
        <v>28.4</v>
      </c>
      <c r="N24" s="11">
        <f t="shared" si="4"/>
        <v>29</v>
      </c>
      <c r="O24" s="11">
        <f t="shared" si="4"/>
        <v>28</v>
      </c>
      <c r="P24" s="11">
        <f t="shared" si="4"/>
        <v>28.1</v>
      </c>
      <c r="Q24" s="11">
        <f t="shared" si="4"/>
        <v>28.9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0.18112384069830878</v>
      </c>
      <c r="D30" s="12">
        <f t="shared" ref="D30:Q30" si="6">D8/D22</f>
        <v>0.13895089285714285</v>
      </c>
      <c r="E30" s="12">
        <f t="shared" si="6"/>
        <v>0.13463687150837989</v>
      </c>
      <c r="F30" s="12">
        <f t="shared" si="6"/>
        <v>0.14642451759364361</v>
      </c>
      <c r="G30" s="12">
        <f t="shared" si="6"/>
        <v>0.15079365079365081</v>
      </c>
      <c r="H30" s="12">
        <f t="shared" si="6"/>
        <v>0.12594458438287154</v>
      </c>
      <c r="I30" s="12">
        <f t="shared" si="6"/>
        <v>0.1135857461024499</v>
      </c>
      <c r="J30" s="12">
        <f t="shared" si="6"/>
        <v>4.8956083513318933E-2</v>
      </c>
      <c r="K30" s="12">
        <f t="shared" si="6"/>
        <v>1.0752688172043013E-2</v>
      </c>
      <c r="L30" s="12">
        <f t="shared" si="6"/>
        <v>1.3274336283185842E-2</v>
      </c>
      <c r="M30" s="12">
        <f t="shared" si="6"/>
        <v>1.5894955079474776E-2</v>
      </c>
      <c r="N30" s="12">
        <f t="shared" si="6"/>
        <v>1.9014084507042252E-2</v>
      </c>
      <c r="O30" s="12">
        <f t="shared" si="6"/>
        <v>3.875968992248062E-3</v>
      </c>
      <c r="P30" s="12">
        <f t="shared" si="6"/>
        <v>3.1298904538341159E-3</v>
      </c>
      <c r="Q30" s="12">
        <f t="shared" si="6"/>
        <v>3.0165912518853697E-3</v>
      </c>
    </row>
    <row r="31" spans="1:17" x14ac:dyDescent="0.3">
      <c r="A31" s="12" t="s">
        <v>8</v>
      </c>
      <c r="B31" s="12"/>
      <c r="C31" s="12">
        <f>C14/C22</f>
        <v>0.65357337697763229</v>
      </c>
      <c r="D31" s="12">
        <f t="shared" ref="D31:Q31" si="7">D14/D22</f>
        <v>0.6891741071428571</v>
      </c>
      <c r="E31" s="12">
        <f t="shared" si="7"/>
        <v>0.69162011173184357</v>
      </c>
      <c r="F31" s="12">
        <f t="shared" si="7"/>
        <v>0.67139614074914877</v>
      </c>
      <c r="G31" s="12">
        <f t="shared" si="7"/>
        <v>0.658119658119658</v>
      </c>
      <c r="H31" s="12">
        <f t="shared" si="7"/>
        <v>0.68387909319899243</v>
      </c>
      <c r="I31" s="12">
        <f t="shared" si="7"/>
        <v>0.69042316258351899</v>
      </c>
      <c r="J31" s="12">
        <f t="shared" si="7"/>
        <v>0.75017998560115184</v>
      </c>
      <c r="K31" s="12">
        <f t="shared" si="7"/>
        <v>0.79637096774193561</v>
      </c>
      <c r="L31" s="12">
        <f t="shared" si="7"/>
        <v>0.78908554572271394</v>
      </c>
      <c r="M31" s="12">
        <f t="shared" si="7"/>
        <v>0.7878369039391846</v>
      </c>
      <c r="N31" s="12">
        <f t="shared" si="7"/>
        <v>0.77676056338028165</v>
      </c>
      <c r="O31" s="12">
        <f t="shared" si="7"/>
        <v>0.77906976744186052</v>
      </c>
      <c r="P31" s="12">
        <f t="shared" si="7"/>
        <v>0.77699530516431914</v>
      </c>
      <c r="Q31" s="12">
        <f t="shared" si="7"/>
        <v>0.77903469079939669</v>
      </c>
    </row>
    <row r="32" spans="1:17" x14ac:dyDescent="0.3">
      <c r="A32" s="12" t="s">
        <v>9</v>
      </c>
      <c r="B32" s="12"/>
      <c r="C32" s="12">
        <f>C15/C22</f>
        <v>0.1653027823240589</v>
      </c>
      <c r="D32" s="12">
        <f t="shared" ref="D32:Q32" si="8">D15/D22</f>
        <v>0.171875</v>
      </c>
      <c r="E32" s="12">
        <f t="shared" si="8"/>
        <v>0.17374301675977655</v>
      </c>
      <c r="F32" s="12">
        <f t="shared" si="8"/>
        <v>0.18217934165720773</v>
      </c>
      <c r="G32" s="12">
        <f t="shared" si="8"/>
        <v>0.19108669108669107</v>
      </c>
      <c r="H32" s="12">
        <f t="shared" si="8"/>
        <v>0.19017632241813603</v>
      </c>
      <c r="I32" s="12">
        <f t="shared" si="8"/>
        <v>0.1959910913140312</v>
      </c>
      <c r="J32" s="12">
        <f t="shared" si="8"/>
        <v>0.20086393088552915</v>
      </c>
      <c r="K32" s="12">
        <f t="shared" si="8"/>
        <v>0.19287634408602153</v>
      </c>
      <c r="L32" s="12">
        <f t="shared" si="8"/>
        <v>0.19764011799410031</v>
      </c>
      <c r="M32" s="12">
        <f t="shared" si="8"/>
        <v>0.19626814098134071</v>
      </c>
      <c r="N32" s="12">
        <f t="shared" si="8"/>
        <v>0.20422535211267606</v>
      </c>
      <c r="O32" s="12">
        <f t="shared" si="8"/>
        <v>0.21705426356589147</v>
      </c>
      <c r="P32" s="12">
        <f t="shared" si="8"/>
        <v>0.21987480438184662</v>
      </c>
      <c r="Q32" s="12">
        <f t="shared" si="8"/>
        <v>0.21794871794871795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0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0.83469721767594107</v>
      </c>
      <c r="D36" s="13">
        <f t="shared" ref="D36:Q36" si="11">D23/D22</f>
        <v>0.828125</v>
      </c>
      <c r="E36" s="13">
        <f t="shared" si="11"/>
        <v>0.82625698324022345</v>
      </c>
      <c r="F36" s="13">
        <f t="shared" si="11"/>
        <v>0.81782065834279227</v>
      </c>
      <c r="G36" s="13">
        <f t="shared" si="11"/>
        <v>0.80891330891330882</v>
      </c>
      <c r="H36" s="13">
        <f t="shared" si="11"/>
        <v>0.80982367758186402</v>
      </c>
      <c r="I36" s="13">
        <f t="shared" si="11"/>
        <v>0.80400890868596886</v>
      </c>
      <c r="J36" s="13">
        <f t="shared" si="11"/>
        <v>0.79913606911447077</v>
      </c>
      <c r="K36" s="13">
        <f t="shared" si="11"/>
        <v>0.8071236559139785</v>
      </c>
      <c r="L36" s="13">
        <f t="shared" si="11"/>
        <v>0.80235988200589969</v>
      </c>
      <c r="M36" s="13">
        <f t="shared" si="11"/>
        <v>0.80373185901865929</v>
      </c>
      <c r="N36" s="13">
        <f t="shared" si="11"/>
        <v>0.79577464788732399</v>
      </c>
      <c r="O36" s="13">
        <f t="shared" si="11"/>
        <v>0.78294573643410847</v>
      </c>
      <c r="P36" s="13">
        <f t="shared" si="11"/>
        <v>0.7801251956181533</v>
      </c>
      <c r="Q36" s="13">
        <f t="shared" si="11"/>
        <v>0.78205128205128216</v>
      </c>
    </row>
    <row r="37" spans="1:17" ht="15" thickBot="1" x14ac:dyDescent="0.35">
      <c r="A37" s="10" t="s">
        <v>18</v>
      </c>
      <c r="B37" s="10"/>
      <c r="C37" s="13">
        <f>C24/C22</f>
        <v>0.1653027823240589</v>
      </c>
      <c r="D37" s="13">
        <f t="shared" ref="D37:Q37" si="12">D24/D22</f>
        <v>0.171875</v>
      </c>
      <c r="E37" s="13">
        <f t="shared" si="12"/>
        <v>0.17374301675977655</v>
      </c>
      <c r="F37" s="13">
        <f t="shared" si="12"/>
        <v>0.18217934165720773</v>
      </c>
      <c r="G37" s="13">
        <f t="shared" si="12"/>
        <v>0.19108669108669107</v>
      </c>
      <c r="H37" s="13">
        <f t="shared" si="12"/>
        <v>0.19017632241813603</v>
      </c>
      <c r="I37" s="13">
        <f t="shared" si="12"/>
        <v>0.1959910913140312</v>
      </c>
      <c r="J37" s="13">
        <f t="shared" si="12"/>
        <v>0.20086393088552915</v>
      </c>
      <c r="K37" s="13">
        <f t="shared" si="12"/>
        <v>0.19287634408602153</v>
      </c>
      <c r="L37" s="13">
        <f t="shared" si="12"/>
        <v>0.19764011799410031</v>
      </c>
      <c r="M37" s="13">
        <f t="shared" si="12"/>
        <v>0.19626814098134071</v>
      </c>
      <c r="N37" s="13">
        <f t="shared" si="12"/>
        <v>0.20422535211267606</v>
      </c>
      <c r="O37" s="13">
        <f t="shared" si="12"/>
        <v>0.21705426356589147</v>
      </c>
      <c r="P37" s="13">
        <f t="shared" si="12"/>
        <v>0.21987480438184662</v>
      </c>
      <c r="Q37" s="13">
        <f t="shared" si="12"/>
        <v>0.21794871794871795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33.200000000000003</v>
      </c>
      <c r="D65" s="2">
        <f t="shared" ref="D65:Q65" si="13">D8</f>
        <v>24.900000000000002</v>
      </c>
      <c r="E65" s="2">
        <f t="shared" si="13"/>
        <v>24.1</v>
      </c>
      <c r="F65" s="2">
        <f t="shared" si="13"/>
        <v>25.8</v>
      </c>
      <c r="G65" s="2">
        <f t="shared" si="13"/>
        <v>24.700000000000003</v>
      </c>
      <c r="H65" s="2">
        <f t="shared" si="13"/>
        <v>20</v>
      </c>
      <c r="I65" s="2">
        <f t="shared" si="13"/>
        <v>15.3</v>
      </c>
      <c r="J65" s="2">
        <f t="shared" si="13"/>
        <v>6.8</v>
      </c>
      <c r="K65" s="2">
        <f t="shared" si="13"/>
        <v>1.6</v>
      </c>
      <c r="L65" s="2">
        <f t="shared" si="13"/>
        <v>1.8</v>
      </c>
      <c r="M65" s="2">
        <f t="shared" si="13"/>
        <v>2.2999999999999998</v>
      </c>
      <c r="N65" s="2">
        <f t="shared" si="13"/>
        <v>2.6999999999999997</v>
      </c>
      <c r="O65" s="2">
        <f t="shared" si="13"/>
        <v>0.5</v>
      </c>
      <c r="P65" s="2">
        <f t="shared" si="13"/>
        <v>0.4</v>
      </c>
      <c r="Q65" s="2">
        <f t="shared" si="13"/>
        <v>0.4</v>
      </c>
    </row>
    <row r="66" spans="1:17" s="1" customFormat="1" ht="10.199999999999999" customHeight="1" x14ac:dyDescent="0.2">
      <c r="A66" s="5" t="s">
        <v>8</v>
      </c>
      <c r="C66" s="2">
        <f>C14</f>
        <v>119.8</v>
      </c>
      <c r="D66" s="2">
        <f t="shared" ref="D66:Q67" si="14">D14</f>
        <v>123.5</v>
      </c>
      <c r="E66" s="2">
        <f t="shared" si="14"/>
        <v>123.8</v>
      </c>
      <c r="F66" s="2">
        <f t="shared" si="14"/>
        <v>118.3</v>
      </c>
      <c r="G66" s="2">
        <f t="shared" si="14"/>
        <v>107.8</v>
      </c>
      <c r="H66" s="2">
        <f t="shared" si="14"/>
        <v>108.6</v>
      </c>
      <c r="I66" s="2">
        <f t="shared" si="14"/>
        <v>93</v>
      </c>
      <c r="J66" s="2">
        <f t="shared" si="14"/>
        <v>104.2</v>
      </c>
      <c r="K66" s="2">
        <f t="shared" si="14"/>
        <v>118.5</v>
      </c>
      <c r="L66" s="2">
        <f t="shared" si="14"/>
        <v>107</v>
      </c>
      <c r="M66" s="2">
        <f t="shared" si="14"/>
        <v>114</v>
      </c>
      <c r="N66" s="2">
        <f t="shared" si="14"/>
        <v>110.3</v>
      </c>
      <c r="O66" s="2">
        <f t="shared" si="14"/>
        <v>100.5</v>
      </c>
      <c r="P66" s="2">
        <f t="shared" si="14"/>
        <v>99.3</v>
      </c>
      <c r="Q66" s="2">
        <f t="shared" si="14"/>
        <v>103.3</v>
      </c>
    </row>
    <row r="67" spans="1:17" s="1" customFormat="1" ht="10.199999999999999" customHeight="1" x14ac:dyDescent="0.2">
      <c r="A67" s="5" t="s">
        <v>9</v>
      </c>
      <c r="C67" s="2">
        <f>C15</f>
        <v>30.3</v>
      </c>
      <c r="D67" s="2">
        <f t="shared" si="14"/>
        <v>30.8</v>
      </c>
      <c r="E67" s="2">
        <f t="shared" si="14"/>
        <v>31.1</v>
      </c>
      <c r="F67" s="2">
        <f t="shared" si="14"/>
        <v>32.1</v>
      </c>
      <c r="G67" s="2">
        <f t="shared" si="14"/>
        <v>31.3</v>
      </c>
      <c r="H67" s="2">
        <f t="shared" si="14"/>
        <v>30.2</v>
      </c>
      <c r="I67" s="2">
        <f t="shared" si="14"/>
        <v>26.4</v>
      </c>
      <c r="J67" s="2">
        <f t="shared" si="14"/>
        <v>27.9</v>
      </c>
      <c r="K67" s="2">
        <f t="shared" si="14"/>
        <v>28.7</v>
      </c>
      <c r="L67" s="2">
        <f t="shared" si="14"/>
        <v>26.8</v>
      </c>
      <c r="M67" s="2">
        <f t="shared" si="14"/>
        <v>28.4</v>
      </c>
      <c r="N67" s="2">
        <f t="shared" si="14"/>
        <v>29</v>
      </c>
      <c r="O67" s="2">
        <f t="shared" si="14"/>
        <v>28</v>
      </c>
      <c r="P67" s="2">
        <f t="shared" si="14"/>
        <v>28.1</v>
      </c>
      <c r="Q67" s="2">
        <f t="shared" si="14"/>
        <v>28.9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29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5.5</v>
      </c>
      <c r="D7" s="7">
        <v>5.7</v>
      </c>
      <c r="E7" s="7">
        <v>4.9000000000000004</v>
      </c>
      <c r="F7" s="7">
        <v>4</v>
      </c>
      <c r="G7" s="7">
        <v>3.3</v>
      </c>
      <c r="H7" s="7">
        <v>1.7</v>
      </c>
      <c r="I7" s="7">
        <v>0.8</v>
      </c>
      <c r="J7" s="7">
        <v>1.3</v>
      </c>
      <c r="K7" s="7">
        <v>0.9</v>
      </c>
      <c r="L7" s="7">
        <v>0.6</v>
      </c>
      <c r="M7" s="7">
        <v>0.7</v>
      </c>
      <c r="N7" s="7">
        <v>1.2</v>
      </c>
      <c r="O7" s="7">
        <v>1.3</v>
      </c>
      <c r="P7" s="7">
        <v>1.3</v>
      </c>
      <c r="Q7" s="7">
        <v>1.3</v>
      </c>
    </row>
    <row r="8" spans="1:17" x14ac:dyDescent="0.3">
      <c r="A8" s="6" t="s">
        <v>2</v>
      </c>
      <c r="B8" s="6"/>
      <c r="C8" s="7">
        <f>SUM(C9:C13)</f>
        <v>129</v>
      </c>
      <c r="D8" s="7">
        <f t="shared" ref="D8:Q8" si="0">SUM(D9:D13)</f>
        <v>130.5</v>
      </c>
      <c r="E8" s="7">
        <f t="shared" si="0"/>
        <v>121.2</v>
      </c>
      <c r="F8" s="7">
        <f t="shared" si="0"/>
        <v>122.1</v>
      </c>
      <c r="G8" s="7">
        <f t="shared" si="0"/>
        <v>107.6</v>
      </c>
      <c r="H8" s="7">
        <f t="shared" si="0"/>
        <v>81.599999999999994</v>
      </c>
      <c r="I8" s="7">
        <f t="shared" si="0"/>
        <v>59.1</v>
      </c>
      <c r="J8" s="7">
        <f t="shared" si="0"/>
        <v>55.3</v>
      </c>
      <c r="K8" s="7">
        <f t="shared" si="0"/>
        <v>45.8</v>
      </c>
      <c r="L8" s="7">
        <f t="shared" si="0"/>
        <v>37.5</v>
      </c>
      <c r="M8" s="7">
        <f t="shared" si="0"/>
        <v>33.700000000000003</v>
      </c>
      <c r="N8" s="7">
        <f t="shared" si="0"/>
        <v>32.700000000000003</v>
      </c>
      <c r="O8" s="7">
        <f t="shared" si="0"/>
        <v>38.6</v>
      </c>
      <c r="P8" s="7">
        <f t="shared" si="0"/>
        <v>36.4</v>
      </c>
      <c r="Q8" s="7">
        <f t="shared" si="0"/>
        <v>33.099999999999994</v>
      </c>
    </row>
    <row r="9" spans="1:17" x14ac:dyDescent="0.3">
      <c r="A9" s="8"/>
      <c r="B9" s="8" t="s">
        <v>3</v>
      </c>
      <c r="C9" s="9">
        <v>3.9</v>
      </c>
      <c r="D9" s="9">
        <v>0.9</v>
      </c>
      <c r="E9" s="9">
        <v>1.2</v>
      </c>
      <c r="F9" s="9">
        <v>1.3</v>
      </c>
      <c r="G9" s="9">
        <v>1.4</v>
      </c>
      <c r="H9" s="9">
        <v>1.5</v>
      </c>
      <c r="I9" s="9">
        <v>0.9</v>
      </c>
      <c r="J9" s="9">
        <v>0.9</v>
      </c>
      <c r="K9" s="9">
        <v>0.8</v>
      </c>
      <c r="L9" s="9">
        <v>0.5</v>
      </c>
      <c r="M9" s="9">
        <v>0.4</v>
      </c>
      <c r="N9" s="9">
        <v>0.3</v>
      </c>
      <c r="O9" s="9">
        <v>0.4</v>
      </c>
      <c r="P9" s="9">
        <v>0.4</v>
      </c>
      <c r="Q9" s="9">
        <v>0.4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14.1</v>
      </c>
      <c r="D11" s="9">
        <v>15.4</v>
      </c>
      <c r="E11" s="9">
        <v>14.4</v>
      </c>
      <c r="F11" s="9">
        <v>14.2</v>
      </c>
      <c r="G11" s="9">
        <v>12.9</v>
      </c>
      <c r="H11" s="9">
        <v>10.4</v>
      </c>
      <c r="I11" s="9">
        <v>9.1999999999999993</v>
      </c>
      <c r="J11" s="9">
        <v>8.1</v>
      </c>
      <c r="K11" s="9">
        <v>6.8</v>
      </c>
      <c r="L11" s="9">
        <v>5.8</v>
      </c>
      <c r="M11" s="9">
        <v>4.8</v>
      </c>
      <c r="N11" s="9">
        <v>4.9000000000000004</v>
      </c>
      <c r="O11" s="9">
        <v>5.2</v>
      </c>
      <c r="P11" s="9">
        <v>5.2</v>
      </c>
      <c r="Q11" s="9">
        <v>5.5</v>
      </c>
    </row>
    <row r="12" spans="1:17" x14ac:dyDescent="0.3">
      <c r="A12" s="8"/>
      <c r="B12" s="8" t="s">
        <v>6</v>
      </c>
      <c r="C12" s="9">
        <v>57.8</v>
      </c>
      <c r="D12" s="9">
        <v>56.2</v>
      </c>
      <c r="E12" s="9">
        <v>47.9</v>
      </c>
      <c r="F12" s="9">
        <v>42.1</v>
      </c>
      <c r="G12" s="9">
        <v>31.8</v>
      </c>
      <c r="H12" s="9">
        <v>21.1</v>
      </c>
      <c r="I12" s="9">
        <v>13.8</v>
      </c>
      <c r="J12" s="9">
        <v>10.7</v>
      </c>
      <c r="K12" s="9">
        <v>6.1</v>
      </c>
      <c r="L12" s="9">
        <v>3.5</v>
      </c>
      <c r="M12" s="9">
        <v>2.6</v>
      </c>
      <c r="N12" s="9">
        <v>2.9</v>
      </c>
      <c r="O12" s="9">
        <v>3.8</v>
      </c>
      <c r="P12" s="9">
        <v>3.4</v>
      </c>
      <c r="Q12" s="9">
        <v>2.2999999999999998</v>
      </c>
    </row>
    <row r="13" spans="1:17" x14ac:dyDescent="0.3">
      <c r="A13" s="8"/>
      <c r="B13" s="8" t="s">
        <v>7</v>
      </c>
      <c r="C13" s="9">
        <v>53.2</v>
      </c>
      <c r="D13" s="9">
        <v>58</v>
      </c>
      <c r="E13" s="9">
        <v>57.7</v>
      </c>
      <c r="F13" s="9">
        <v>64.5</v>
      </c>
      <c r="G13" s="9">
        <v>61.5</v>
      </c>
      <c r="H13" s="9">
        <v>48.6</v>
      </c>
      <c r="I13" s="9">
        <v>35.200000000000003</v>
      </c>
      <c r="J13" s="9">
        <v>35.6</v>
      </c>
      <c r="K13" s="9">
        <v>32.1</v>
      </c>
      <c r="L13" s="9">
        <v>27.7</v>
      </c>
      <c r="M13" s="9">
        <v>25.9</v>
      </c>
      <c r="N13" s="9">
        <v>24.6</v>
      </c>
      <c r="O13" s="9">
        <v>29.2</v>
      </c>
      <c r="P13" s="9">
        <v>27.4</v>
      </c>
      <c r="Q13" s="9">
        <v>24.9</v>
      </c>
    </row>
    <row r="14" spans="1:17" x14ac:dyDescent="0.3">
      <c r="A14" s="6" t="s">
        <v>8</v>
      </c>
      <c r="B14" s="6"/>
      <c r="C14" s="7">
        <v>170.6</v>
      </c>
      <c r="D14" s="7">
        <v>180</v>
      </c>
      <c r="E14" s="7">
        <v>186</v>
      </c>
      <c r="F14" s="7">
        <v>182.9</v>
      </c>
      <c r="G14" s="7">
        <v>186.4</v>
      </c>
      <c r="H14" s="7">
        <v>154.69999999999999</v>
      </c>
      <c r="I14" s="7">
        <v>102.5</v>
      </c>
      <c r="J14" s="7">
        <v>94</v>
      </c>
      <c r="K14" s="7">
        <v>95.9</v>
      </c>
      <c r="L14" s="7">
        <v>76.8</v>
      </c>
      <c r="M14" s="7">
        <v>66.2</v>
      </c>
      <c r="N14" s="7">
        <v>58</v>
      </c>
      <c r="O14" s="7">
        <v>55.5</v>
      </c>
      <c r="P14" s="7">
        <v>57</v>
      </c>
      <c r="Q14" s="7">
        <v>61.1</v>
      </c>
    </row>
    <row r="15" spans="1:17" x14ac:dyDescent="0.3">
      <c r="A15" s="6" t="s">
        <v>9</v>
      </c>
      <c r="B15" s="6"/>
      <c r="C15" s="7">
        <v>46.2</v>
      </c>
      <c r="D15" s="7">
        <v>47.8</v>
      </c>
      <c r="E15" s="7">
        <v>48.2</v>
      </c>
      <c r="F15" s="7">
        <v>48.6</v>
      </c>
      <c r="G15" s="7">
        <v>48.7</v>
      </c>
      <c r="H15" s="7">
        <v>41.8</v>
      </c>
      <c r="I15" s="7">
        <v>33.299999999999997</v>
      </c>
      <c r="J15" s="7">
        <v>30.6</v>
      </c>
      <c r="K15" s="7">
        <v>29.9</v>
      </c>
      <c r="L15" s="7">
        <v>26.4</v>
      </c>
      <c r="M15" s="7">
        <v>25.2</v>
      </c>
      <c r="N15" s="7">
        <v>24.5</v>
      </c>
      <c r="O15" s="7">
        <v>25.8</v>
      </c>
      <c r="P15" s="7">
        <v>25.9</v>
      </c>
      <c r="Q15" s="7">
        <v>27.3</v>
      </c>
    </row>
    <row r="16" spans="1:17" x14ac:dyDescent="0.3">
      <c r="A16" s="6" t="s">
        <v>10</v>
      </c>
      <c r="B16" s="6"/>
      <c r="C16" s="7">
        <v>0.3</v>
      </c>
      <c r="D16" s="7">
        <v>0.2</v>
      </c>
      <c r="E16" s="7">
        <v>1.9</v>
      </c>
      <c r="F16" s="7">
        <v>3</v>
      </c>
      <c r="G16" s="7">
        <v>2.7</v>
      </c>
      <c r="H16" s="7">
        <v>1.4</v>
      </c>
      <c r="I16" s="7">
        <v>0.7</v>
      </c>
      <c r="J16" s="7">
        <v>0.5</v>
      </c>
      <c r="K16" s="7">
        <v>0.2</v>
      </c>
      <c r="L16" s="7">
        <v>0.2</v>
      </c>
      <c r="M16" s="7">
        <v>0.1</v>
      </c>
      <c r="N16" s="7">
        <v>0</v>
      </c>
      <c r="O16" s="7">
        <v>0.1</v>
      </c>
      <c r="P16" s="7">
        <v>0.1</v>
      </c>
      <c r="Q16" s="7">
        <v>0.1</v>
      </c>
    </row>
    <row r="17" spans="1:17" x14ac:dyDescent="0.3">
      <c r="A17" s="6" t="s">
        <v>11</v>
      </c>
      <c r="B17" s="6"/>
      <c r="C17" s="7">
        <f>SUM(C18:C21)</f>
        <v>8.1</v>
      </c>
      <c r="D17" s="7">
        <f t="shared" ref="D17:Q17" si="1">SUM(D18:D21)</f>
        <v>8.3000000000000007</v>
      </c>
      <c r="E17" s="7">
        <f t="shared" si="1"/>
        <v>10.3</v>
      </c>
      <c r="F17" s="7">
        <f t="shared" si="1"/>
        <v>12.899999999999999</v>
      </c>
      <c r="G17" s="7">
        <f t="shared" si="1"/>
        <v>12.2</v>
      </c>
      <c r="H17" s="7">
        <f t="shared" si="1"/>
        <v>12.5</v>
      </c>
      <c r="I17" s="7">
        <f t="shared" si="1"/>
        <v>11</v>
      </c>
      <c r="J17" s="7">
        <f t="shared" si="1"/>
        <v>11.299999999999999</v>
      </c>
      <c r="K17" s="7">
        <f t="shared" si="1"/>
        <v>13.4</v>
      </c>
      <c r="L17" s="7">
        <f t="shared" si="1"/>
        <v>11.8</v>
      </c>
      <c r="M17" s="7">
        <f t="shared" si="1"/>
        <v>11.7</v>
      </c>
      <c r="N17" s="7">
        <f t="shared" si="1"/>
        <v>13.100000000000001</v>
      </c>
      <c r="O17" s="7">
        <f t="shared" si="1"/>
        <v>7.6</v>
      </c>
      <c r="P17" s="7">
        <f t="shared" si="1"/>
        <v>10.5</v>
      </c>
      <c r="Q17" s="7">
        <f t="shared" si="1"/>
        <v>13.399999999999999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4.2</v>
      </c>
      <c r="D19" s="9">
        <v>4.3</v>
      </c>
      <c r="E19" s="9">
        <v>3.6</v>
      </c>
      <c r="F19" s="9">
        <v>4.8</v>
      </c>
      <c r="G19" s="9">
        <v>5.6</v>
      </c>
      <c r="H19" s="9">
        <v>8.9</v>
      </c>
      <c r="I19" s="9">
        <v>8.5</v>
      </c>
      <c r="J19" s="9">
        <v>9.1</v>
      </c>
      <c r="K19" s="9">
        <v>11.7</v>
      </c>
      <c r="L19" s="9">
        <v>9.5</v>
      </c>
      <c r="M19" s="9">
        <v>8.1999999999999993</v>
      </c>
      <c r="N19" s="9">
        <v>10.3</v>
      </c>
      <c r="O19" s="9">
        <v>4.4000000000000004</v>
      </c>
      <c r="P19" s="9">
        <v>7.2</v>
      </c>
      <c r="Q19" s="9">
        <v>9.5</v>
      </c>
    </row>
    <row r="20" spans="1:17" x14ac:dyDescent="0.3">
      <c r="A20" s="8"/>
      <c r="B20" s="8" t="s">
        <v>14</v>
      </c>
      <c r="C20" s="9">
        <v>0.5</v>
      </c>
      <c r="D20" s="9">
        <v>0.3</v>
      </c>
      <c r="E20" s="9">
        <v>2.7</v>
      </c>
      <c r="F20" s="9">
        <v>3.8</v>
      </c>
      <c r="G20" s="9">
        <v>3.5</v>
      </c>
      <c r="H20" s="9">
        <v>1.6</v>
      </c>
      <c r="I20" s="9">
        <v>0.6</v>
      </c>
      <c r="J20" s="9">
        <v>0.7</v>
      </c>
      <c r="K20" s="9">
        <v>0.3</v>
      </c>
      <c r="L20" s="9">
        <v>0.1</v>
      </c>
      <c r="M20" s="9">
        <v>0.1</v>
      </c>
      <c r="N20" s="9">
        <v>0.1</v>
      </c>
      <c r="O20" s="9">
        <v>0.1</v>
      </c>
      <c r="P20" s="9">
        <v>0.2</v>
      </c>
      <c r="Q20" s="9">
        <v>0.1</v>
      </c>
    </row>
    <row r="21" spans="1:17" ht="15" thickBot="1" x14ac:dyDescent="0.35">
      <c r="A21" s="8"/>
      <c r="B21" s="8" t="s">
        <v>15</v>
      </c>
      <c r="C21" s="9">
        <v>3.4</v>
      </c>
      <c r="D21" s="9">
        <v>3.7</v>
      </c>
      <c r="E21" s="9">
        <v>4</v>
      </c>
      <c r="F21" s="9">
        <v>4.3</v>
      </c>
      <c r="G21" s="9">
        <v>3.1</v>
      </c>
      <c r="H21" s="9">
        <v>2</v>
      </c>
      <c r="I21" s="9">
        <v>1.9</v>
      </c>
      <c r="J21" s="9">
        <v>1.5</v>
      </c>
      <c r="K21" s="9">
        <v>1.4</v>
      </c>
      <c r="L21" s="9">
        <v>2.2000000000000002</v>
      </c>
      <c r="M21" s="9">
        <v>3.4</v>
      </c>
      <c r="N21" s="9">
        <v>2.7</v>
      </c>
      <c r="O21" s="9">
        <v>3.1</v>
      </c>
      <c r="P21" s="9">
        <v>3.1</v>
      </c>
      <c r="Q21" s="9">
        <v>3.8</v>
      </c>
    </row>
    <row r="22" spans="1:17" ht="15" thickBot="1" x14ac:dyDescent="0.35">
      <c r="A22" s="10" t="s">
        <v>16</v>
      </c>
      <c r="B22" s="10"/>
      <c r="C22" s="11">
        <f>C7+C8+C14+C15+C16+C17</f>
        <v>359.70000000000005</v>
      </c>
      <c r="D22" s="11">
        <f t="shared" ref="D22:Q22" si="2">D7+D8+D14+D15+D16+D17</f>
        <v>372.5</v>
      </c>
      <c r="E22" s="11">
        <f t="shared" si="2"/>
        <v>372.5</v>
      </c>
      <c r="F22" s="11">
        <f t="shared" si="2"/>
        <v>373.5</v>
      </c>
      <c r="G22" s="11">
        <f t="shared" si="2"/>
        <v>360.9</v>
      </c>
      <c r="H22" s="11">
        <f t="shared" si="2"/>
        <v>293.7</v>
      </c>
      <c r="I22" s="11">
        <f t="shared" si="2"/>
        <v>207.39999999999998</v>
      </c>
      <c r="J22" s="11">
        <f t="shared" si="2"/>
        <v>193</v>
      </c>
      <c r="K22" s="11">
        <f t="shared" si="2"/>
        <v>186.1</v>
      </c>
      <c r="L22" s="11">
        <f t="shared" si="2"/>
        <v>153.30000000000001</v>
      </c>
      <c r="M22" s="11">
        <f t="shared" si="2"/>
        <v>137.6</v>
      </c>
      <c r="N22" s="11">
        <f t="shared" si="2"/>
        <v>129.5</v>
      </c>
      <c r="O22" s="11">
        <f t="shared" si="2"/>
        <v>128.9</v>
      </c>
      <c r="P22" s="11">
        <f t="shared" si="2"/>
        <v>131.19999999999999</v>
      </c>
      <c r="Q22" s="11">
        <f t="shared" si="2"/>
        <v>136.29999999999998</v>
      </c>
    </row>
    <row r="23" spans="1:17" ht="15" thickBot="1" x14ac:dyDescent="0.35">
      <c r="A23" s="10" t="s">
        <v>17</v>
      </c>
      <c r="B23" s="10"/>
      <c r="C23" s="11">
        <f>C7+C8+C14+C16+C17</f>
        <v>313.50000000000006</v>
      </c>
      <c r="D23" s="11">
        <f t="shared" ref="D23:Q23" si="3">D7+D8+D14+D16+D17</f>
        <v>324.7</v>
      </c>
      <c r="E23" s="11">
        <f t="shared" si="3"/>
        <v>324.3</v>
      </c>
      <c r="F23" s="11">
        <f t="shared" si="3"/>
        <v>324.89999999999998</v>
      </c>
      <c r="G23" s="11">
        <f t="shared" si="3"/>
        <v>312.2</v>
      </c>
      <c r="H23" s="11">
        <f t="shared" si="3"/>
        <v>251.9</v>
      </c>
      <c r="I23" s="11">
        <f t="shared" si="3"/>
        <v>174.1</v>
      </c>
      <c r="J23" s="11">
        <f t="shared" si="3"/>
        <v>162.4</v>
      </c>
      <c r="K23" s="11">
        <f t="shared" si="3"/>
        <v>156.19999999999999</v>
      </c>
      <c r="L23" s="11">
        <f t="shared" si="3"/>
        <v>126.9</v>
      </c>
      <c r="M23" s="11">
        <f t="shared" si="3"/>
        <v>112.4</v>
      </c>
      <c r="N23" s="11">
        <f t="shared" si="3"/>
        <v>105</v>
      </c>
      <c r="O23" s="11">
        <f t="shared" si="3"/>
        <v>103.1</v>
      </c>
      <c r="P23" s="11">
        <f t="shared" si="3"/>
        <v>105.29999999999998</v>
      </c>
      <c r="Q23" s="11">
        <f t="shared" si="3"/>
        <v>109</v>
      </c>
    </row>
    <row r="24" spans="1:17" ht="15" thickBot="1" x14ac:dyDescent="0.35">
      <c r="A24" s="10" t="s">
        <v>18</v>
      </c>
      <c r="B24" s="10"/>
      <c r="C24" s="11">
        <f>C15</f>
        <v>46.2</v>
      </c>
      <c r="D24" s="11">
        <f t="shared" ref="D24:Q24" si="4">D15</f>
        <v>47.8</v>
      </c>
      <c r="E24" s="11">
        <f t="shared" si="4"/>
        <v>48.2</v>
      </c>
      <c r="F24" s="11">
        <f t="shared" si="4"/>
        <v>48.6</v>
      </c>
      <c r="G24" s="11">
        <f t="shared" si="4"/>
        <v>48.7</v>
      </c>
      <c r="H24" s="11">
        <f t="shared" si="4"/>
        <v>41.8</v>
      </c>
      <c r="I24" s="11">
        <f t="shared" si="4"/>
        <v>33.299999999999997</v>
      </c>
      <c r="J24" s="11">
        <f t="shared" si="4"/>
        <v>30.6</v>
      </c>
      <c r="K24" s="11">
        <f t="shared" si="4"/>
        <v>29.9</v>
      </c>
      <c r="L24" s="11">
        <f t="shared" si="4"/>
        <v>26.4</v>
      </c>
      <c r="M24" s="11">
        <f t="shared" si="4"/>
        <v>25.2</v>
      </c>
      <c r="N24" s="11">
        <f t="shared" si="4"/>
        <v>24.5</v>
      </c>
      <c r="O24" s="11">
        <f t="shared" si="4"/>
        <v>25.8</v>
      </c>
      <c r="P24" s="11">
        <f t="shared" si="4"/>
        <v>25.9</v>
      </c>
      <c r="Q24" s="11">
        <f t="shared" si="4"/>
        <v>27.3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1.5290519877675839E-2</v>
      </c>
      <c r="D29" s="12">
        <f t="shared" ref="D29:Q29" si="5">D7/D22</f>
        <v>1.5302013422818792E-2</v>
      </c>
      <c r="E29" s="12">
        <f t="shared" si="5"/>
        <v>1.3154362416107384E-2</v>
      </c>
      <c r="F29" s="12">
        <f t="shared" si="5"/>
        <v>1.0709504685408299E-2</v>
      </c>
      <c r="G29" s="12">
        <f t="shared" si="5"/>
        <v>9.14380714879468E-3</v>
      </c>
      <c r="H29" s="12">
        <f t="shared" si="5"/>
        <v>5.7882192713653389E-3</v>
      </c>
      <c r="I29" s="12">
        <f t="shared" si="5"/>
        <v>3.8572806171648993E-3</v>
      </c>
      <c r="J29" s="12">
        <f t="shared" si="5"/>
        <v>6.7357512953367879E-3</v>
      </c>
      <c r="K29" s="12">
        <f t="shared" si="5"/>
        <v>4.8361096184846861E-3</v>
      </c>
      <c r="L29" s="12">
        <f t="shared" si="5"/>
        <v>3.9138943248532287E-3</v>
      </c>
      <c r="M29" s="12">
        <f t="shared" si="5"/>
        <v>5.0872093023255809E-3</v>
      </c>
      <c r="N29" s="12">
        <f t="shared" si="5"/>
        <v>9.2664092664092659E-3</v>
      </c>
      <c r="O29" s="12">
        <f t="shared" si="5"/>
        <v>1.0085337470907681E-2</v>
      </c>
      <c r="P29" s="12">
        <f t="shared" si="5"/>
        <v>9.9085365853658555E-3</v>
      </c>
      <c r="Q29" s="12">
        <f t="shared" si="5"/>
        <v>9.5377842993396942E-3</v>
      </c>
    </row>
    <row r="30" spans="1:17" x14ac:dyDescent="0.3">
      <c r="A30" s="12" t="s">
        <v>2</v>
      </c>
      <c r="B30" s="12"/>
      <c r="C30" s="12">
        <f>C8/C22</f>
        <v>0.35863219349457875</v>
      </c>
      <c r="D30" s="12">
        <f t="shared" ref="D30:Q30" si="6">D8/D22</f>
        <v>0.35033557046979868</v>
      </c>
      <c r="E30" s="12">
        <f t="shared" si="6"/>
        <v>0.32536912751677854</v>
      </c>
      <c r="F30" s="12">
        <f t="shared" si="6"/>
        <v>0.32690763052208832</v>
      </c>
      <c r="G30" s="12">
        <f t="shared" si="6"/>
        <v>0.29814353006372957</v>
      </c>
      <c r="H30" s="12">
        <f t="shared" si="6"/>
        <v>0.27783452502553624</v>
      </c>
      <c r="I30" s="12">
        <f t="shared" si="6"/>
        <v>0.28495660559305691</v>
      </c>
      <c r="J30" s="12">
        <f t="shared" si="6"/>
        <v>0.2865284974093264</v>
      </c>
      <c r="K30" s="12">
        <f t="shared" si="6"/>
        <v>0.246104245029554</v>
      </c>
      <c r="L30" s="12">
        <f t="shared" si="6"/>
        <v>0.2446183953033268</v>
      </c>
      <c r="M30" s="12">
        <f t="shared" si="6"/>
        <v>0.24491279069767444</v>
      </c>
      <c r="N30" s="12">
        <f t="shared" si="6"/>
        <v>0.25250965250965252</v>
      </c>
      <c r="O30" s="12">
        <f t="shared" si="6"/>
        <v>0.29945694336695111</v>
      </c>
      <c r="P30" s="12">
        <f t="shared" si="6"/>
        <v>0.27743902439024393</v>
      </c>
      <c r="Q30" s="12">
        <f t="shared" si="6"/>
        <v>0.24284666177549522</v>
      </c>
    </row>
    <row r="31" spans="1:17" x14ac:dyDescent="0.3">
      <c r="A31" s="12" t="s">
        <v>8</v>
      </c>
      <c r="B31" s="12"/>
      <c r="C31" s="12">
        <f>C14/C22</f>
        <v>0.47428412566027239</v>
      </c>
      <c r="D31" s="12">
        <f t="shared" ref="D31:Q31" si="7">D14/D22</f>
        <v>0.48322147651006714</v>
      </c>
      <c r="E31" s="12">
        <f t="shared" si="7"/>
        <v>0.4993288590604027</v>
      </c>
      <c r="F31" s="12">
        <f t="shared" si="7"/>
        <v>0.48969210174029454</v>
      </c>
      <c r="G31" s="12">
        <f t="shared" si="7"/>
        <v>0.51648656137434201</v>
      </c>
      <c r="H31" s="12">
        <f t="shared" si="7"/>
        <v>0.52672795369424585</v>
      </c>
      <c r="I31" s="12">
        <f t="shared" si="7"/>
        <v>0.49421407907425269</v>
      </c>
      <c r="J31" s="12">
        <f t="shared" si="7"/>
        <v>0.48704663212435234</v>
      </c>
      <c r="K31" s="12">
        <f t="shared" si="7"/>
        <v>0.51531434712520152</v>
      </c>
      <c r="L31" s="12">
        <f t="shared" si="7"/>
        <v>0.50097847358121328</v>
      </c>
      <c r="M31" s="12">
        <f t="shared" si="7"/>
        <v>0.48110465116279072</v>
      </c>
      <c r="N31" s="12">
        <f t="shared" si="7"/>
        <v>0.44787644787644787</v>
      </c>
      <c r="O31" s="12">
        <f t="shared" si="7"/>
        <v>0.43056633048875093</v>
      </c>
      <c r="P31" s="12">
        <f t="shared" si="7"/>
        <v>0.43445121951219517</v>
      </c>
      <c r="Q31" s="12">
        <f t="shared" si="7"/>
        <v>0.44827586206896558</v>
      </c>
    </row>
    <row r="32" spans="1:17" x14ac:dyDescent="0.3">
      <c r="A32" s="12" t="s">
        <v>9</v>
      </c>
      <c r="B32" s="12"/>
      <c r="C32" s="12">
        <f>C15/C22</f>
        <v>0.12844036697247704</v>
      </c>
      <c r="D32" s="12">
        <f t="shared" ref="D32:Q32" si="8">D15/D22</f>
        <v>0.12832214765100669</v>
      </c>
      <c r="E32" s="12">
        <f t="shared" si="8"/>
        <v>0.12939597315436244</v>
      </c>
      <c r="F32" s="12">
        <f t="shared" si="8"/>
        <v>0.13012048192771083</v>
      </c>
      <c r="G32" s="12">
        <f t="shared" si="8"/>
        <v>0.13494042671100029</v>
      </c>
      <c r="H32" s="12">
        <f t="shared" si="8"/>
        <v>0.14232209737827714</v>
      </c>
      <c r="I32" s="12">
        <f t="shared" si="8"/>
        <v>0.16055930568948892</v>
      </c>
      <c r="J32" s="12">
        <f t="shared" si="8"/>
        <v>0.15854922279792746</v>
      </c>
      <c r="K32" s="12">
        <f t="shared" si="8"/>
        <v>0.16066630843632457</v>
      </c>
      <c r="L32" s="12">
        <f t="shared" si="8"/>
        <v>0.17221135029354206</v>
      </c>
      <c r="M32" s="12">
        <f t="shared" si="8"/>
        <v>0.18313953488372092</v>
      </c>
      <c r="N32" s="12">
        <f t="shared" si="8"/>
        <v>0.1891891891891892</v>
      </c>
      <c r="O32" s="12">
        <f t="shared" si="8"/>
        <v>0.20015515903801395</v>
      </c>
      <c r="P32" s="12">
        <f t="shared" si="8"/>
        <v>0.19740853658536586</v>
      </c>
      <c r="Q32" s="12">
        <f t="shared" si="8"/>
        <v>0.20029347028613356</v>
      </c>
    </row>
    <row r="33" spans="1:17" x14ac:dyDescent="0.3">
      <c r="A33" s="12" t="s">
        <v>10</v>
      </c>
      <c r="B33" s="12"/>
      <c r="C33" s="12">
        <f>C16/C22</f>
        <v>8.3402835696413664E-4</v>
      </c>
      <c r="D33" s="12">
        <f t="shared" ref="D33:Q33" si="9">D16/D22</f>
        <v>5.3691275167785241E-4</v>
      </c>
      <c r="E33" s="12">
        <f t="shared" si="9"/>
        <v>5.100671140939597E-3</v>
      </c>
      <c r="F33" s="12">
        <f t="shared" si="9"/>
        <v>8.0321285140562242E-3</v>
      </c>
      <c r="G33" s="12">
        <f t="shared" si="9"/>
        <v>7.4812967581047388E-3</v>
      </c>
      <c r="H33" s="12">
        <f t="shared" si="9"/>
        <v>4.7667688117126322E-3</v>
      </c>
      <c r="I33" s="12">
        <f t="shared" si="9"/>
        <v>3.3751205400192863E-3</v>
      </c>
      <c r="J33" s="12">
        <f t="shared" si="9"/>
        <v>2.5906735751295338E-3</v>
      </c>
      <c r="K33" s="12">
        <f t="shared" si="9"/>
        <v>1.0746910263299302E-3</v>
      </c>
      <c r="L33" s="12">
        <f t="shared" si="9"/>
        <v>1.3046314416177429E-3</v>
      </c>
      <c r="M33" s="12">
        <f t="shared" si="9"/>
        <v>7.2674418604651173E-4</v>
      </c>
      <c r="N33" s="12">
        <f t="shared" si="9"/>
        <v>0</v>
      </c>
      <c r="O33" s="12">
        <f t="shared" si="9"/>
        <v>7.7579519006982156E-4</v>
      </c>
      <c r="P33" s="12">
        <f t="shared" si="9"/>
        <v>7.6219512195121965E-4</v>
      </c>
      <c r="Q33" s="12">
        <f t="shared" si="9"/>
        <v>7.336757153338226E-4</v>
      </c>
    </row>
    <row r="34" spans="1:17" ht="15" thickBot="1" x14ac:dyDescent="0.35">
      <c r="A34" s="12" t="s">
        <v>11</v>
      </c>
      <c r="B34" s="12"/>
      <c r="C34" s="12">
        <f>C17/C22</f>
        <v>2.251876563803169E-2</v>
      </c>
      <c r="D34" s="12">
        <f t="shared" ref="D34:Q34" si="10">D17/D22</f>
        <v>2.2281879194630875E-2</v>
      </c>
      <c r="E34" s="12">
        <f t="shared" si="10"/>
        <v>2.7651006711409399E-2</v>
      </c>
      <c r="F34" s="12">
        <f t="shared" si="10"/>
        <v>3.4538152610441762E-2</v>
      </c>
      <c r="G34" s="12">
        <f t="shared" si="10"/>
        <v>3.3804377944028817E-2</v>
      </c>
      <c r="H34" s="12">
        <f t="shared" si="10"/>
        <v>4.2560435818862784E-2</v>
      </c>
      <c r="I34" s="12">
        <f t="shared" si="10"/>
        <v>5.3037608486017365E-2</v>
      </c>
      <c r="J34" s="12">
        <f t="shared" si="10"/>
        <v>5.8549222797927458E-2</v>
      </c>
      <c r="K34" s="12">
        <f t="shared" si="10"/>
        <v>7.2004298764105329E-2</v>
      </c>
      <c r="L34" s="12">
        <f t="shared" si="10"/>
        <v>7.6973255055446832E-2</v>
      </c>
      <c r="M34" s="12">
        <f t="shared" si="10"/>
        <v>8.5029069767441859E-2</v>
      </c>
      <c r="N34" s="12">
        <f t="shared" si="10"/>
        <v>0.10115830115830117</v>
      </c>
      <c r="O34" s="12">
        <f t="shared" si="10"/>
        <v>5.8960434445306437E-2</v>
      </c>
      <c r="P34" s="12">
        <f t="shared" si="10"/>
        <v>8.003048780487805E-2</v>
      </c>
      <c r="Q34" s="12">
        <f t="shared" si="10"/>
        <v>9.8312545854732217E-2</v>
      </c>
    </row>
    <row r="35" spans="1:17" ht="15" thickBot="1" x14ac:dyDescent="0.35">
      <c r="A35" s="10" t="s">
        <v>16</v>
      </c>
      <c r="B35" s="10"/>
      <c r="C35" s="13">
        <f>SUM(C29:C34)</f>
        <v>0.99999999999999989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0.87155963302752293</v>
      </c>
      <c r="D36" s="13">
        <f t="shared" ref="D36:Q36" si="11">D23/D22</f>
        <v>0.87167785234899331</v>
      </c>
      <c r="E36" s="13">
        <f t="shared" si="11"/>
        <v>0.87060402684563765</v>
      </c>
      <c r="F36" s="13">
        <f t="shared" si="11"/>
        <v>0.86987951807228914</v>
      </c>
      <c r="G36" s="13">
        <f t="shared" si="11"/>
        <v>0.86505957328899974</v>
      </c>
      <c r="H36" s="13">
        <f t="shared" si="11"/>
        <v>0.85767790262172294</v>
      </c>
      <c r="I36" s="13">
        <f t="shared" si="11"/>
        <v>0.83944069431051116</v>
      </c>
      <c r="J36" s="13">
        <f t="shared" si="11"/>
        <v>0.84145077720207262</v>
      </c>
      <c r="K36" s="13">
        <f t="shared" si="11"/>
        <v>0.83933369156367543</v>
      </c>
      <c r="L36" s="13">
        <f t="shared" si="11"/>
        <v>0.82778864970645794</v>
      </c>
      <c r="M36" s="13">
        <f t="shared" si="11"/>
        <v>0.81686046511627919</v>
      </c>
      <c r="N36" s="13">
        <f t="shared" si="11"/>
        <v>0.81081081081081086</v>
      </c>
      <c r="O36" s="13">
        <f t="shared" si="11"/>
        <v>0.79984484096198594</v>
      </c>
      <c r="P36" s="13">
        <f t="shared" si="11"/>
        <v>0.80259146341463405</v>
      </c>
      <c r="Q36" s="13">
        <f t="shared" si="11"/>
        <v>0.79970652971386658</v>
      </c>
    </row>
    <row r="37" spans="1:17" ht="15" thickBot="1" x14ac:dyDescent="0.35">
      <c r="A37" s="10" t="s">
        <v>18</v>
      </c>
      <c r="B37" s="10"/>
      <c r="C37" s="13">
        <f>C24/C22</f>
        <v>0.12844036697247704</v>
      </c>
      <c r="D37" s="13">
        <f t="shared" ref="D37:Q37" si="12">D24/D22</f>
        <v>0.12832214765100669</v>
      </c>
      <c r="E37" s="13">
        <f t="shared" si="12"/>
        <v>0.12939597315436244</v>
      </c>
      <c r="F37" s="13">
        <f t="shared" si="12"/>
        <v>0.13012048192771083</v>
      </c>
      <c r="G37" s="13">
        <f t="shared" si="12"/>
        <v>0.13494042671100029</v>
      </c>
      <c r="H37" s="13">
        <f t="shared" si="12"/>
        <v>0.14232209737827714</v>
      </c>
      <c r="I37" s="13">
        <f t="shared" si="12"/>
        <v>0.16055930568948892</v>
      </c>
      <c r="J37" s="13">
        <f t="shared" si="12"/>
        <v>0.15854922279792746</v>
      </c>
      <c r="K37" s="13">
        <f t="shared" si="12"/>
        <v>0.16066630843632457</v>
      </c>
      <c r="L37" s="13">
        <f t="shared" si="12"/>
        <v>0.17221135029354206</v>
      </c>
      <c r="M37" s="13">
        <f t="shared" si="12"/>
        <v>0.18313953488372092</v>
      </c>
      <c r="N37" s="13">
        <f t="shared" si="12"/>
        <v>0.1891891891891892</v>
      </c>
      <c r="O37" s="13">
        <f t="shared" si="12"/>
        <v>0.20015515903801395</v>
      </c>
      <c r="P37" s="13">
        <f t="shared" si="12"/>
        <v>0.19740853658536586</v>
      </c>
      <c r="Q37" s="13">
        <f t="shared" si="12"/>
        <v>0.20029347028613356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129</v>
      </c>
      <c r="D65" s="2">
        <f t="shared" ref="D65:Q65" si="13">D8</f>
        <v>130.5</v>
      </c>
      <c r="E65" s="2">
        <f t="shared" si="13"/>
        <v>121.2</v>
      </c>
      <c r="F65" s="2">
        <f t="shared" si="13"/>
        <v>122.1</v>
      </c>
      <c r="G65" s="2">
        <f t="shared" si="13"/>
        <v>107.6</v>
      </c>
      <c r="H65" s="2">
        <f t="shared" si="13"/>
        <v>81.599999999999994</v>
      </c>
      <c r="I65" s="2">
        <f t="shared" si="13"/>
        <v>59.1</v>
      </c>
      <c r="J65" s="2">
        <f t="shared" si="13"/>
        <v>55.3</v>
      </c>
      <c r="K65" s="2">
        <f t="shared" si="13"/>
        <v>45.8</v>
      </c>
      <c r="L65" s="2">
        <f t="shared" si="13"/>
        <v>37.5</v>
      </c>
      <c r="M65" s="2">
        <f t="shared" si="13"/>
        <v>33.700000000000003</v>
      </c>
      <c r="N65" s="2">
        <f t="shared" si="13"/>
        <v>32.700000000000003</v>
      </c>
      <c r="O65" s="2">
        <f t="shared" si="13"/>
        <v>38.6</v>
      </c>
      <c r="P65" s="2">
        <f t="shared" si="13"/>
        <v>36.4</v>
      </c>
      <c r="Q65" s="2">
        <f t="shared" si="13"/>
        <v>33.099999999999994</v>
      </c>
    </row>
    <row r="66" spans="1:17" s="1" customFormat="1" ht="10.199999999999999" customHeight="1" x14ac:dyDescent="0.2">
      <c r="A66" s="5" t="s">
        <v>8</v>
      </c>
      <c r="C66" s="2">
        <f>C14</f>
        <v>170.6</v>
      </c>
      <c r="D66" s="2">
        <f t="shared" ref="D66:Q67" si="14">D14</f>
        <v>180</v>
      </c>
      <c r="E66" s="2">
        <f t="shared" si="14"/>
        <v>186</v>
      </c>
      <c r="F66" s="2">
        <f t="shared" si="14"/>
        <v>182.9</v>
      </c>
      <c r="G66" s="2">
        <f t="shared" si="14"/>
        <v>186.4</v>
      </c>
      <c r="H66" s="2">
        <f t="shared" si="14"/>
        <v>154.69999999999999</v>
      </c>
      <c r="I66" s="2">
        <f t="shared" si="14"/>
        <v>102.5</v>
      </c>
      <c r="J66" s="2">
        <f t="shared" si="14"/>
        <v>94</v>
      </c>
      <c r="K66" s="2">
        <f t="shared" si="14"/>
        <v>95.9</v>
      </c>
      <c r="L66" s="2">
        <f t="shared" si="14"/>
        <v>76.8</v>
      </c>
      <c r="M66" s="2">
        <f t="shared" si="14"/>
        <v>66.2</v>
      </c>
      <c r="N66" s="2">
        <f t="shared" si="14"/>
        <v>58</v>
      </c>
      <c r="O66" s="2">
        <f t="shared" si="14"/>
        <v>55.5</v>
      </c>
      <c r="P66" s="2">
        <f t="shared" si="14"/>
        <v>57</v>
      </c>
      <c r="Q66" s="2">
        <f t="shared" si="14"/>
        <v>61.1</v>
      </c>
    </row>
    <row r="67" spans="1:17" s="1" customFormat="1" ht="10.199999999999999" customHeight="1" x14ac:dyDescent="0.2">
      <c r="A67" s="5" t="s">
        <v>9</v>
      </c>
      <c r="C67" s="2">
        <f>C15</f>
        <v>46.2</v>
      </c>
      <c r="D67" s="2">
        <f t="shared" si="14"/>
        <v>47.8</v>
      </c>
      <c r="E67" s="2">
        <f t="shared" si="14"/>
        <v>48.2</v>
      </c>
      <c r="F67" s="2">
        <f t="shared" si="14"/>
        <v>48.6</v>
      </c>
      <c r="G67" s="2">
        <f t="shared" si="14"/>
        <v>48.7</v>
      </c>
      <c r="H67" s="2">
        <f t="shared" si="14"/>
        <v>41.8</v>
      </c>
      <c r="I67" s="2">
        <f t="shared" si="14"/>
        <v>33.299999999999997</v>
      </c>
      <c r="J67" s="2">
        <f t="shared" si="14"/>
        <v>30.6</v>
      </c>
      <c r="K67" s="2">
        <f t="shared" si="14"/>
        <v>29.9</v>
      </c>
      <c r="L67" s="2">
        <f t="shared" si="14"/>
        <v>26.4</v>
      </c>
      <c r="M67" s="2">
        <f t="shared" si="14"/>
        <v>25.2</v>
      </c>
      <c r="N67" s="2">
        <f t="shared" si="14"/>
        <v>24.5</v>
      </c>
      <c r="O67" s="2">
        <f t="shared" si="14"/>
        <v>25.8</v>
      </c>
      <c r="P67" s="2">
        <f t="shared" si="14"/>
        <v>25.9</v>
      </c>
      <c r="Q67" s="2">
        <f t="shared" si="14"/>
        <v>27.3</v>
      </c>
    </row>
    <row r="68" spans="1:17" s="1" customFormat="1" ht="10.199999999999999" customHeight="1" x14ac:dyDescent="0.2">
      <c r="A68" s="5" t="s">
        <v>11</v>
      </c>
      <c r="C68" s="2">
        <f>C17</f>
        <v>8.1</v>
      </c>
      <c r="D68" s="2">
        <f t="shared" ref="D68:Q68" si="15">D17</f>
        <v>8.3000000000000007</v>
      </c>
      <c r="E68" s="2">
        <f t="shared" si="15"/>
        <v>10.3</v>
      </c>
      <c r="F68" s="2">
        <f t="shared" si="15"/>
        <v>12.899999999999999</v>
      </c>
      <c r="G68" s="2">
        <f t="shared" si="15"/>
        <v>12.2</v>
      </c>
      <c r="H68" s="2">
        <f t="shared" si="15"/>
        <v>12.5</v>
      </c>
      <c r="I68" s="2">
        <f t="shared" si="15"/>
        <v>11</v>
      </c>
      <c r="J68" s="2">
        <f t="shared" si="15"/>
        <v>11.299999999999999</v>
      </c>
      <c r="K68" s="2">
        <f t="shared" si="15"/>
        <v>13.4</v>
      </c>
      <c r="L68" s="2">
        <f t="shared" si="15"/>
        <v>11.8</v>
      </c>
      <c r="M68" s="2">
        <f t="shared" si="15"/>
        <v>11.7</v>
      </c>
      <c r="N68" s="2">
        <f t="shared" si="15"/>
        <v>13.100000000000001</v>
      </c>
      <c r="O68" s="2">
        <f t="shared" si="15"/>
        <v>7.6</v>
      </c>
      <c r="P68" s="2">
        <f t="shared" si="15"/>
        <v>10.5</v>
      </c>
      <c r="Q68" s="2">
        <f t="shared" si="15"/>
        <v>13.399999999999999</v>
      </c>
    </row>
    <row r="69" spans="1:17" s="1" customFormat="1" ht="10.199999999999999" customHeight="1" x14ac:dyDescent="0.2">
      <c r="A69" s="14" t="s">
        <v>20</v>
      </c>
      <c r="C69" s="2">
        <f>C7+C16</f>
        <v>5.8</v>
      </c>
      <c r="D69" s="2">
        <f t="shared" ref="D69:Q69" si="16">D7+D16</f>
        <v>5.9</v>
      </c>
      <c r="E69" s="2">
        <f t="shared" si="16"/>
        <v>6.8000000000000007</v>
      </c>
      <c r="F69" s="2">
        <f t="shared" si="16"/>
        <v>7</v>
      </c>
      <c r="G69" s="2">
        <f t="shared" si="16"/>
        <v>6</v>
      </c>
      <c r="H69" s="2">
        <f t="shared" si="16"/>
        <v>3.0999999999999996</v>
      </c>
      <c r="I69" s="2">
        <f t="shared" si="16"/>
        <v>1.5</v>
      </c>
      <c r="J69" s="2">
        <f t="shared" si="16"/>
        <v>1.8</v>
      </c>
      <c r="K69" s="2">
        <f t="shared" si="16"/>
        <v>1.1000000000000001</v>
      </c>
      <c r="L69" s="2">
        <f t="shared" si="16"/>
        <v>0.8</v>
      </c>
      <c r="M69" s="2">
        <f t="shared" si="16"/>
        <v>0.79999999999999993</v>
      </c>
      <c r="N69" s="2">
        <f t="shared" si="16"/>
        <v>1.2</v>
      </c>
      <c r="O69" s="2">
        <f t="shared" si="16"/>
        <v>1.4000000000000001</v>
      </c>
      <c r="P69" s="2">
        <f t="shared" si="16"/>
        <v>1.4000000000000001</v>
      </c>
      <c r="Q69" s="2">
        <f t="shared" si="16"/>
        <v>1.4000000000000001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8" width="10.6640625" style="16" bestFit="1" customWidth="1"/>
    <col min="9" max="9" width="9.109375" style="16" bestFit="1" customWidth="1"/>
    <col min="10" max="11" width="10.6640625" style="16" bestFit="1" customWidth="1"/>
    <col min="12" max="14" width="9.88671875" style="16" bestFit="1" customWidth="1"/>
    <col min="15" max="16" width="10.6640625" style="16" bestFit="1" customWidth="1"/>
    <col min="17" max="17" width="10.77734375" style="16" customWidth="1"/>
    <col min="18" max="16384" width="8.88671875" style="16"/>
  </cols>
  <sheetData>
    <row r="4" spans="1:17" x14ac:dyDescent="0.3">
      <c r="A4" s="4" t="s">
        <v>35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43</v>
      </c>
      <c r="D8" s="7">
        <f t="shared" ref="D8:Q8" si="0">SUM(D9:D13)</f>
        <v>46.6</v>
      </c>
      <c r="E8" s="7">
        <f t="shared" si="0"/>
        <v>49.5</v>
      </c>
      <c r="F8" s="7">
        <f t="shared" si="0"/>
        <v>44.9</v>
      </c>
      <c r="G8" s="7">
        <f t="shared" si="0"/>
        <v>36.400000000000006</v>
      </c>
      <c r="H8" s="7">
        <f t="shared" si="0"/>
        <v>34.099999999999994</v>
      </c>
      <c r="I8" s="7">
        <f t="shared" si="0"/>
        <v>28.4</v>
      </c>
      <c r="J8" s="7">
        <f t="shared" si="0"/>
        <v>29.4</v>
      </c>
      <c r="K8" s="7">
        <f t="shared" si="0"/>
        <v>27.4</v>
      </c>
      <c r="L8" s="7">
        <f t="shared" si="0"/>
        <v>24.9</v>
      </c>
      <c r="M8" s="7">
        <f t="shared" si="0"/>
        <v>22.4</v>
      </c>
      <c r="N8" s="7">
        <f t="shared" si="0"/>
        <v>18.3</v>
      </c>
      <c r="O8" s="7">
        <f t="shared" si="0"/>
        <v>20</v>
      </c>
      <c r="P8" s="7">
        <f t="shared" si="0"/>
        <v>17.399999999999999</v>
      </c>
      <c r="Q8" s="7">
        <f t="shared" si="0"/>
        <v>15.4</v>
      </c>
    </row>
    <row r="9" spans="1:17" x14ac:dyDescent="0.3">
      <c r="A9" s="8"/>
      <c r="B9" s="8" t="s">
        <v>3</v>
      </c>
      <c r="C9" s="9">
        <v>3</v>
      </c>
      <c r="D9" s="9">
        <v>2.9</v>
      </c>
      <c r="E9" s="9">
        <v>3.1</v>
      </c>
      <c r="F9" s="9">
        <v>2.9</v>
      </c>
      <c r="G9" s="9">
        <v>3.2</v>
      </c>
      <c r="H9" s="9">
        <v>3.3</v>
      </c>
      <c r="I9" s="9">
        <v>2.6</v>
      </c>
      <c r="J9" s="9">
        <v>2.1</v>
      </c>
      <c r="K9" s="9">
        <v>2.1</v>
      </c>
      <c r="L9" s="9">
        <v>1.7</v>
      </c>
      <c r="M9" s="9">
        <v>1.1000000000000001</v>
      </c>
      <c r="N9" s="9">
        <v>0.9</v>
      </c>
      <c r="O9" s="9">
        <v>0.6</v>
      </c>
      <c r="P9" s="9">
        <v>0.6</v>
      </c>
      <c r="Q9" s="9">
        <v>0.5</v>
      </c>
    </row>
    <row r="10" spans="1:17" x14ac:dyDescent="0.3">
      <c r="A10" s="8"/>
      <c r="B10" s="8" t="s">
        <v>4</v>
      </c>
      <c r="C10" s="9">
        <v>1.4</v>
      </c>
      <c r="D10" s="9">
        <v>7.1</v>
      </c>
      <c r="E10" s="9">
        <v>10.9</v>
      </c>
      <c r="F10" s="9">
        <v>11.5</v>
      </c>
      <c r="G10" s="9">
        <v>7.4</v>
      </c>
      <c r="H10" s="9">
        <v>5.4</v>
      </c>
      <c r="I10" s="9">
        <v>6</v>
      </c>
      <c r="J10" s="9">
        <v>5.6</v>
      </c>
      <c r="K10" s="9">
        <v>4.3</v>
      </c>
      <c r="L10" s="9">
        <v>5.4</v>
      </c>
      <c r="M10" s="9">
        <v>5.2</v>
      </c>
      <c r="N10" s="9">
        <v>1.7</v>
      </c>
      <c r="O10" s="9">
        <v>3.8</v>
      </c>
      <c r="P10" s="9">
        <v>3</v>
      </c>
      <c r="Q10" s="9">
        <v>2.6</v>
      </c>
    </row>
    <row r="11" spans="1:17" x14ac:dyDescent="0.3">
      <c r="A11" s="8"/>
      <c r="B11" s="8" t="s">
        <v>5</v>
      </c>
      <c r="C11" s="9">
        <v>6.7</v>
      </c>
      <c r="D11" s="9">
        <v>6.3</v>
      </c>
      <c r="E11" s="9">
        <v>7</v>
      </c>
      <c r="F11" s="9">
        <v>7</v>
      </c>
      <c r="G11" s="9">
        <v>7.2</v>
      </c>
      <c r="H11" s="9">
        <v>8.1</v>
      </c>
      <c r="I11" s="9">
        <v>6.9</v>
      </c>
      <c r="J11" s="9">
        <v>7.2</v>
      </c>
      <c r="K11" s="9">
        <v>6.9</v>
      </c>
      <c r="L11" s="9">
        <v>6.9</v>
      </c>
      <c r="M11" s="9">
        <v>5.7</v>
      </c>
      <c r="N11" s="9">
        <v>4.9000000000000004</v>
      </c>
      <c r="O11" s="9">
        <v>4.2</v>
      </c>
      <c r="P11" s="9">
        <v>3.1</v>
      </c>
      <c r="Q11" s="9">
        <v>2.2999999999999998</v>
      </c>
    </row>
    <row r="12" spans="1:17" x14ac:dyDescent="0.3">
      <c r="A12" s="8"/>
      <c r="B12" s="8" t="s">
        <v>6</v>
      </c>
      <c r="C12" s="9">
        <v>31.9</v>
      </c>
      <c r="D12" s="9">
        <v>30.3</v>
      </c>
      <c r="E12" s="9">
        <v>28.5</v>
      </c>
      <c r="F12" s="9">
        <v>23.5</v>
      </c>
      <c r="G12" s="9">
        <v>18.600000000000001</v>
      </c>
      <c r="H12" s="9">
        <v>17.3</v>
      </c>
      <c r="I12" s="9">
        <v>12.9</v>
      </c>
      <c r="J12" s="9">
        <v>14.5</v>
      </c>
      <c r="K12" s="9">
        <v>14.1</v>
      </c>
      <c r="L12" s="9">
        <v>10.9</v>
      </c>
      <c r="M12" s="9">
        <v>10.4</v>
      </c>
      <c r="N12" s="9">
        <v>10.8</v>
      </c>
      <c r="O12" s="9">
        <v>11.4</v>
      </c>
      <c r="P12" s="9">
        <v>10.7</v>
      </c>
      <c r="Q12" s="9">
        <v>10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655.6</v>
      </c>
      <c r="D14" s="7">
        <v>635</v>
      </c>
      <c r="E14" s="7">
        <v>622.9</v>
      </c>
      <c r="F14" s="7">
        <v>597.79999999999995</v>
      </c>
      <c r="G14" s="7">
        <v>612.1</v>
      </c>
      <c r="H14" s="7">
        <v>583.70000000000005</v>
      </c>
      <c r="I14" s="7">
        <v>520.29999999999995</v>
      </c>
      <c r="J14" s="7">
        <v>511.5</v>
      </c>
      <c r="K14" s="7">
        <v>532.6</v>
      </c>
      <c r="L14" s="7">
        <v>532.5</v>
      </c>
      <c r="M14" s="7">
        <v>500.9</v>
      </c>
      <c r="N14" s="7">
        <v>493.4</v>
      </c>
      <c r="O14" s="7">
        <v>516.29999999999995</v>
      </c>
      <c r="P14" s="7">
        <v>518.5</v>
      </c>
      <c r="Q14" s="7">
        <v>530.29999999999995</v>
      </c>
    </row>
    <row r="15" spans="1:17" x14ac:dyDescent="0.3">
      <c r="A15" s="6" t="s">
        <v>9</v>
      </c>
      <c r="B15" s="6"/>
      <c r="C15" s="7">
        <v>453.5</v>
      </c>
      <c r="D15" s="7">
        <v>448.2</v>
      </c>
      <c r="E15" s="7">
        <v>460.5</v>
      </c>
      <c r="F15" s="7">
        <v>457.4</v>
      </c>
      <c r="G15" s="7">
        <v>467.1</v>
      </c>
      <c r="H15" s="7">
        <v>432.1</v>
      </c>
      <c r="I15" s="7">
        <v>396.7</v>
      </c>
      <c r="J15" s="7">
        <v>422.3</v>
      </c>
      <c r="K15" s="7">
        <v>425.4</v>
      </c>
      <c r="L15" s="7">
        <v>418.6</v>
      </c>
      <c r="M15" s="7">
        <v>390</v>
      </c>
      <c r="N15" s="7">
        <v>412</v>
      </c>
      <c r="O15" s="7">
        <v>422.3</v>
      </c>
      <c r="P15" s="7">
        <v>421.9</v>
      </c>
      <c r="Q15" s="7">
        <v>431</v>
      </c>
    </row>
    <row r="16" spans="1:17" x14ac:dyDescent="0.3">
      <c r="A16" s="6" t="s">
        <v>10</v>
      </c>
      <c r="B16" s="6"/>
      <c r="C16" s="7">
        <v>45.4</v>
      </c>
      <c r="D16" s="7">
        <v>53.6</v>
      </c>
      <c r="E16" s="7">
        <v>53.2</v>
      </c>
      <c r="F16" s="7">
        <v>49.8</v>
      </c>
      <c r="G16" s="7">
        <v>59.2</v>
      </c>
      <c r="H16" s="7">
        <v>48.1</v>
      </c>
      <c r="I16" s="7">
        <v>43.8</v>
      </c>
      <c r="J16" s="7">
        <v>57.2</v>
      </c>
      <c r="K16" s="7">
        <v>62.1</v>
      </c>
      <c r="L16" s="7">
        <v>55.1</v>
      </c>
      <c r="M16" s="7">
        <v>49.6</v>
      </c>
      <c r="N16" s="7">
        <v>51.3</v>
      </c>
      <c r="O16" s="7">
        <v>53</v>
      </c>
      <c r="P16" s="7">
        <v>58.3</v>
      </c>
      <c r="Q16" s="7">
        <v>54.1</v>
      </c>
    </row>
    <row r="17" spans="1:17" x14ac:dyDescent="0.3">
      <c r="A17" s="6" t="s">
        <v>11</v>
      </c>
      <c r="B17" s="6"/>
      <c r="C17" s="7">
        <f>SUM(C18:C21)</f>
        <v>0</v>
      </c>
      <c r="D17" s="7">
        <f t="shared" ref="D17:Q17" si="1">SUM(D18:D21)</f>
        <v>0</v>
      </c>
      <c r="E17" s="7">
        <f t="shared" si="1"/>
        <v>0</v>
      </c>
      <c r="F17" s="7">
        <f t="shared" si="1"/>
        <v>0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0.1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1"/>
        <v>0</v>
      </c>
    </row>
    <row r="18" spans="1:17" x14ac:dyDescent="0.3">
      <c r="A18" s="8"/>
      <c r="B18" s="8" t="s">
        <v>12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0.1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3">
      <c r="A19" s="8"/>
      <c r="B19" s="8" t="s">
        <v>13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15" thickBot="1" x14ac:dyDescent="0.35">
      <c r="A22" s="10" t="s">
        <v>16</v>
      </c>
      <c r="B22" s="10"/>
      <c r="C22" s="11">
        <f>C7+C8+C14+C15+C16+C17</f>
        <v>1197.5</v>
      </c>
      <c r="D22" s="11">
        <f t="shared" ref="D22:Q22" si="2">D7+D8+D14+D15+D16+D17</f>
        <v>1183.3999999999999</v>
      </c>
      <c r="E22" s="11">
        <f t="shared" si="2"/>
        <v>1186.1000000000001</v>
      </c>
      <c r="F22" s="11">
        <f t="shared" si="2"/>
        <v>1149.8999999999999</v>
      </c>
      <c r="G22" s="11">
        <f t="shared" si="2"/>
        <v>1174.8</v>
      </c>
      <c r="H22" s="11">
        <f t="shared" si="2"/>
        <v>1098</v>
      </c>
      <c r="I22" s="11">
        <f t="shared" si="2"/>
        <v>989.19999999999982</v>
      </c>
      <c r="J22" s="11">
        <f t="shared" si="2"/>
        <v>1020.4000000000001</v>
      </c>
      <c r="K22" s="11">
        <f t="shared" si="2"/>
        <v>1047.5999999999999</v>
      </c>
      <c r="L22" s="11">
        <f t="shared" si="2"/>
        <v>1031.0999999999999</v>
      </c>
      <c r="M22" s="11">
        <f t="shared" si="2"/>
        <v>962.9</v>
      </c>
      <c r="N22" s="11">
        <f t="shared" si="2"/>
        <v>975</v>
      </c>
      <c r="O22" s="11">
        <f t="shared" si="2"/>
        <v>1011.5999999999999</v>
      </c>
      <c r="P22" s="11">
        <f t="shared" si="2"/>
        <v>1016.0999999999999</v>
      </c>
      <c r="Q22" s="11">
        <f t="shared" si="2"/>
        <v>1030.8</v>
      </c>
    </row>
    <row r="23" spans="1:17" ht="15" thickBot="1" x14ac:dyDescent="0.35">
      <c r="A23" s="10" t="s">
        <v>17</v>
      </c>
      <c r="B23" s="10"/>
      <c r="C23" s="11">
        <f>C7+C8+C14+C16+C17</f>
        <v>744</v>
      </c>
      <c r="D23" s="11">
        <f t="shared" ref="D23:Q23" si="3">D7+D8+D14+D16+D17</f>
        <v>735.2</v>
      </c>
      <c r="E23" s="11">
        <f t="shared" si="3"/>
        <v>725.6</v>
      </c>
      <c r="F23" s="11">
        <f t="shared" si="3"/>
        <v>692.49999999999989</v>
      </c>
      <c r="G23" s="11">
        <f t="shared" si="3"/>
        <v>707.7</v>
      </c>
      <c r="H23" s="11">
        <f t="shared" si="3"/>
        <v>665.90000000000009</v>
      </c>
      <c r="I23" s="11">
        <f t="shared" si="3"/>
        <v>592.49999999999989</v>
      </c>
      <c r="J23" s="11">
        <f t="shared" si="3"/>
        <v>598.1</v>
      </c>
      <c r="K23" s="11">
        <f t="shared" si="3"/>
        <v>622.20000000000005</v>
      </c>
      <c r="L23" s="11">
        <f t="shared" si="3"/>
        <v>612.5</v>
      </c>
      <c r="M23" s="11">
        <f t="shared" si="3"/>
        <v>572.9</v>
      </c>
      <c r="N23" s="11">
        <f t="shared" si="3"/>
        <v>563</v>
      </c>
      <c r="O23" s="11">
        <f t="shared" si="3"/>
        <v>589.29999999999995</v>
      </c>
      <c r="P23" s="11">
        <f t="shared" si="3"/>
        <v>594.19999999999993</v>
      </c>
      <c r="Q23" s="11">
        <f t="shared" si="3"/>
        <v>599.79999999999995</v>
      </c>
    </row>
    <row r="24" spans="1:17" ht="15" thickBot="1" x14ac:dyDescent="0.35">
      <c r="A24" s="10" t="s">
        <v>18</v>
      </c>
      <c r="B24" s="10"/>
      <c r="C24" s="11">
        <f>C15</f>
        <v>453.5</v>
      </c>
      <c r="D24" s="11">
        <f t="shared" ref="D24:Q24" si="4">D15</f>
        <v>448.2</v>
      </c>
      <c r="E24" s="11">
        <f t="shared" si="4"/>
        <v>460.5</v>
      </c>
      <c r="F24" s="11">
        <f t="shared" si="4"/>
        <v>457.4</v>
      </c>
      <c r="G24" s="11">
        <f t="shared" si="4"/>
        <v>467.1</v>
      </c>
      <c r="H24" s="11">
        <f t="shared" si="4"/>
        <v>432.1</v>
      </c>
      <c r="I24" s="11">
        <f t="shared" si="4"/>
        <v>396.7</v>
      </c>
      <c r="J24" s="11">
        <f t="shared" si="4"/>
        <v>422.3</v>
      </c>
      <c r="K24" s="11">
        <f t="shared" si="4"/>
        <v>425.4</v>
      </c>
      <c r="L24" s="11">
        <f t="shared" si="4"/>
        <v>418.6</v>
      </c>
      <c r="M24" s="11">
        <f t="shared" si="4"/>
        <v>390</v>
      </c>
      <c r="N24" s="11">
        <f t="shared" si="4"/>
        <v>412</v>
      </c>
      <c r="O24" s="11">
        <f t="shared" si="4"/>
        <v>422.3</v>
      </c>
      <c r="P24" s="11">
        <f t="shared" si="4"/>
        <v>421.9</v>
      </c>
      <c r="Q24" s="11">
        <f t="shared" si="4"/>
        <v>431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3.5908141962421709E-2</v>
      </c>
      <c r="D30" s="12">
        <f t="shared" ref="D30:Q30" si="6">D8/D22</f>
        <v>3.9378063207706614E-2</v>
      </c>
      <c r="E30" s="12">
        <f t="shared" si="6"/>
        <v>4.1733412022595055E-2</v>
      </c>
      <c r="F30" s="12">
        <f t="shared" si="6"/>
        <v>3.904687364118619E-2</v>
      </c>
      <c r="G30" s="12">
        <f t="shared" si="6"/>
        <v>3.0983997276132113E-2</v>
      </c>
      <c r="H30" s="12">
        <f t="shared" si="6"/>
        <v>3.1056466302367938E-2</v>
      </c>
      <c r="I30" s="12">
        <f t="shared" si="6"/>
        <v>2.8710068742418118E-2</v>
      </c>
      <c r="J30" s="12">
        <f t="shared" si="6"/>
        <v>2.8812230497843979E-2</v>
      </c>
      <c r="K30" s="12">
        <f t="shared" si="6"/>
        <v>2.6155021000381827E-2</v>
      </c>
      <c r="L30" s="12">
        <f t="shared" si="6"/>
        <v>2.4148967122490546E-2</v>
      </c>
      <c r="M30" s="12">
        <f t="shared" si="6"/>
        <v>2.3263059507737043E-2</v>
      </c>
      <c r="N30" s="12">
        <f t="shared" si="6"/>
        <v>1.8769230769230771E-2</v>
      </c>
      <c r="O30" s="12">
        <f t="shared" si="6"/>
        <v>1.9770660340055361E-2</v>
      </c>
      <c r="P30" s="12">
        <f t="shared" si="6"/>
        <v>1.7124298789489224E-2</v>
      </c>
      <c r="Q30" s="12">
        <f t="shared" si="6"/>
        <v>1.4939852541715174E-2</v>
      </c>
    </row>
    <row r="31" spans="1:17" x14ac:dyDescent="0.3">
      <c r="A31" s="12" t="s">
        <v>8</v>
      </c>
      <c r="B31" s="12"/>
      <c r="C31" s="12">
        <f>C14/C22</f>
        <v>0.54747390396659712</v>
      </c>
      <c r="D31" s="12">
        <f t="shared" ref="D31:Q31" si="7">D14/D22</f>
        <v>0.53658948791617378</v>
      </c>
      <c r="E31" s="12">
        <f t="shared" si="7"/>
        <v>0.52516651209847387</v>
      </c>
      <c r="F31" s="12">
        <f t="shared" si="7"/>
        <v>0.51987129315592662</v>
      </c>
      <c r="G31" s="12">
        <f t="shared" si="7"/>
        <v>0.52102485529451825</v>
      </c>
      <c r="H31" s="12">
        <f t="shared" si="7"/>
        <v>0.53160291438979967</v>
      </c>
      <c r="I31" s="12">
        <f t="shared" si="7"/>
        <v>0.52598059037606149</v>
      </c>
      <c r="J31" s="12">
        <f t="shared" si="7"/>
        <v>0.50127401019208151</v>
      </c>
      <c r="K31" s="12">
        <f t="shared" si="7"/>
        <v>0.50840015273004968</v>
      </c>
      <c r="L31" s="12">
        <f t="shared" si="7"/>
        <v>0.51643875472796053</v>
      </c>
      <c r="M31" s="12">
        <f t="shared" si="7"/>
        <v>0.52019939765292345</v>
      </c>
      <c r="N31" s="12">
        <f t="shared" si="7"/>
        <v>0.50605128205128203</v>
      </c>
      <c r="O31" s="12">
        <f t="shared" si="7"/>
        <v>0.51037959667852906</v>
      </c>
      <c r="P31" s="12">
        <f t="shared" si="7"/>
        <v>0.51028442082472203</v>
      </c>
      <c r="Q31" s="12">
        <f t="shared" si="7"/>
        <v>0.51445479239425684</v>
      </c>
    </row>
    <row r="32" spans="1:17" x14ac:dyDescent="0.3">
      <c r="A32" s="12" t="s">
        <v>9</v>
      </c>
      <c r="B32" s="12"/>
      <c r="C32" s="12">
        <f>C15/C22</f>
        <v>0.37870563674321506</v>
      </c>
      <c r="D32" s="12">
        <f t="shared" ref="D32:Q32" si="8">D15/D22</f>
        <v>0.37873922595910092</v>
      </c>
      <c r="E32" s="12">
        <f t="shared" si="8"/>
        <v>0.38824719669505098</v>
      </c>
      <c r="F32" s="12">
        <f t="shared" si="8"/>
        <v>0.39777371945386558</v>
      </c>
      <c r="G32" s="12">
        <f t="shared" si="8"/>
        <v>0.39759959141981616</v>
      </c>
      <c r="H32" s="12">
        <f t="shared" si="8"/>
        <v>0.39353369763205831</v>
      </c>
      <c r="I32" s="12">
        <f t="shared" si="8"/>
        <v>0.40103113627173481</v>
      </c>
      <c r="J32" s="12">
        <f t="shared" si="8"/>
        <v>0.41385731085848682</v>
      </c>
      <c r="K32" s="12">
        <f t="shared" si="8"/>
        <v>0.40607101947308133</v>
      </c>
      <c r="L32" s="12">
        <f t="shared" si="8"/>
        <v>0.40597420230821457</v>
      </c>
      <c r="M32" s="12">
        <f t="shared" si="8"/>
        <v>0.40502648250077888</v>
      </c>
      <c r="N32" s="12">
        <f t="shared" si="8"/>
        <v>0.42256410256410254</v>
      </c>
      <c r="O32" s="12">
        <f t="shared" si="8"/>
        <v>0.41745749308026892</v>
      </c>
      <c r="P32" s="12">
        <f t="shared" si="8"/>
        <v>0.41521503788997149</v>
      </c>
      <c r="Q32" s="12">
        <f t="shared" si="8"/>
        <v>0.41812184710904154</v>
      </c>
    </row>
    <row r="33" spans="1:17" x14ac:dyDescent="0.3">
      <c r="A33" s="12" t="s">
        <v>10</v>
      </c>
      <c r="B33" s="12"/>
      <c r="C33" s="12">
        <f>C16/C22</f>
        <v>3.7912317327766176E-2</v>
      </c>
      <c r="D33" s="12">
        <f t="shared" ref="D33:Q33" si="9">D16/D22</f>
        <v>4.5293222917018768E-2</v>
      </c>
      <c r="E33" s="12">
        <f t="shared" si="9"/>
        <v>4.4852879183879937E-2</v>
      </c>
      <c r="F33" s="12">
        <f t="shared" si="9"/>
        <v>4.3308113749021659E-2</v>
      </c>
      <c r="G33" s="12">
        <f t="shared" si="9"/>
        <v>5.0391556009533545E-2</v>
      </c>
      <c r="H33" s="12">
        <f t="shared" si="9"/>
        <v>4.3806921675774137E-2</v>
      </c>
      <c r="I33" s="12">
        <f t="shared" si="9"/>
        <v>4.4278204609785689E-2</v>
      </c>
      <c r="J33" s="12">
        <f t="shared" si="9"/>
        <v>5.6056448451587609E-2</v>
      </c>
      <c r="K33" s="12">
        <f t="shared" si="9"/>
        <v>5.9278350515463922E-2</v>
      </c>
      <c r="L33" s="12">
        <f t="shared" si="9"/>
        <v>5.3438075841334504E-2</v>
      </c>
      <c r="M33" s="12">
        <f t="shared" si="9"/>
        <v>5.1511060338560601E-2</v>
      </c>
      <c r="N33" s="12">
        <f t="shared" si="9"/>
        <v>5.2615384615384612E-2</v>
      </c>
      <c r="O33" s="12">
        <f t="shared" si="9"/>
        <v>5.2392249901146701E-2</v>
      </c>
      <c r="P33" s="12">
        <f t="shared" si="9"/>
        <v>5.7376242495817346E-2</v>
      </c>
      <c r="Q33" s="12">
        <f t="shared" si="9"/>
        <v>5.2483507954986422E-2</v>
      </c>
    </row>
    <row r="34" spans="1:17" ht="15" thickBot="1" x14ac:dyDescent="0.35">
      <c r="A34" s="12" t="s">
        <v>11</v>
      </c>
      <c r="B34" s="12"/>
      <c r="C34" s="12">
        <f>C17/C22</f>
        <v>0</v>
      </c>
      <c r="D34" s="12">
        <f t="shared" ref="D34:Q34" si="10">D17/D22</f>
        <v>0</v>
      </c>
      <c r="E34" s="12">
        <f t="shared" si="10"/>
        <v>0</v>
      </c>
      <c r="F34" s="12">
        <f t="shared" si="10"/>
        <v>0</v>
      </c>
      <c r="G34" s="12">
        <f t="shared" si="10"/>
        <v>0</v>
      </c>
      <c r="H34" s="12">
        <f t="shared" si="10"/>
        <v>0</v>
      </c>
      <c r="I34" s="12">
        <f t="shared" si="10"/>
        <v>0</v>
      </c>
      <c r="J34" s="12">
        <f t="shared" si="10"/>
        <v>0</v>
      </c>
      <c r="K34" s="12">
        <f t="shared" si="10"/>
        <v>9.545628102329135E-5</v>
      </c>
      <c r="L34" s="12">
        <f t="shared" si="10"/>
        <v>0</v>
      </c>
      <c r="M34" s="12">
        <f t="shared" si="10"/>
        <v>0</v>
      </c>
      <c r="N34" s="12">
        <f t="shared" si="10"/>
        <v>0</v>
      </c>
      <c r="O34" s="12">
        <f t="shared" si="10"/>
        <v>0</v>
      </c>
      <c r="P34" s="12">
        <f t="shared" si="10"/>
        <v>0</v>
      </c>
      <c r="Q34" s="12">
        <f t="shared" si="10"/>
        <v>0</v>
      </c>
    </row>
    <row r="35" spans="1:17" ht="15" thickBot="1" x14ac:dyDescent="0.35">
      <c r="A35" s="10" t="s">
        <v>16</v>
      </c>
      <c r="B35" s="10"/>
      <c r="C35" s="13">
        <f>SUM(C29:C34)</f>
        <v>1.0000000000000002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0.621294363256785</v>
      </c>
      <c r="D36" s="13">
        <f t="shared" ref="D36:Q36" si="11">D23/D22</f>
        <v>0.62126077404089919</v>
      </c>
      <c r="E36" s="13">
        <f t="shared" si="11"/>
        <v>0.61175280330494897</v>
      </c>
      <c r="F36" s="13">
        <f t="shared" si="11"/>
        <v>0.60222628054613447</v>
      </c>
      <c r="G36" s="13">
        <f t="shared" si="11"/>
        <v>0.60240040858018395</v>
      </c>
      <c r="H36" s="13">
        <f t="shared" si="11"/>
        <v>0.60646630236794175</v>
      </c>
      <c r="I36" s="13">
        <f t="shared" si="11"/>
        <v>0.5989688637282653</v>
      </c>
      <c r="J36" s="13">
        <f t="shared" si="11"/>
        <v>0.58614268914151313</v>
      </c>
      <c r="K36" s="13">
        <f t="shared" si="11"/>
        <v>0.59392898052691878</v>
      </c>
      <c r="L36" s="13">
        <f t="shared" si="11"/>
        <v>0.59402579769178554</v>
      </c>
      <c r="M36" s="13">
        <f t="shared" si="11"/>
        <v>0.59497351749922112</v>
      </c>
      <c r="N36" s="13">
        <f t="shared" si="11"/>
        <v>0.57743589743589741</v>
      </c>
      <c r="O36" s="13">
        <f t="shared" si="11"/>
        <v>0.58254250691973108</v>
      </c>
      <c r="P36" s="13">
        <f t="shared" si="11"/>
        <v>0.58478496211002851</v>
      </c>
      <c r="Q36" s="13">
        <f t="shared" si="11"/>
        <v>0.58187815289095846</v>
      </c>
    </row>
    <row r="37" spans="1:17" ht="15" thickBot="1" x14ac:dyDescent="0.35">
      <c r="A37" s="10" t="s">
        <v>18</v>
      </c>
      <c r="B37" s="10"/>
      <c r="C37" s="13">
        <f>C24/C22</f>
        <v>0.37870563674321506</v>
      </c>
      <c r="D37" s="13">
        <f t="shared" ref="D37:Q37" si="12">D24/D22</f>
        <v>0.37873922595910092</v>
      </c>
      <c r="E37" s="13">
        <f t="shared" si="12"/>
        <v>0.38824719669505098</v>
      </c>
      <c r="F37" s="13">
        <f t="shared" si="12"/>
        <v>0.39777371945386558</v>
      </c>
      <c r="G37" s="13">
        <f t="shared" si="12"/>
        <v>0.39759959141981616</v>
      </c>
      <c r="H37" s="13">
        <f t="shared" si="12"/>
        <v>0.39353369763205831</v>
      </c>
      <c r="I37" s="13">
        <f t="shared" si="12"/>
        <v>0.40103113627173481</v>
      </c>
      <c r="J37" s="13">
        <f t="shared" si="12"/>
        <v>0.41385731085848682</v>
      </c>
      <c r="K37" s="13">
        <f t="shared" si="12"/>
        <v>0.40607101947308133</v>
      </c>
      <c r="L37" s="13">
        <f t="shared" si="12"/>
        <v>0.40597420230821457</v>
      </c>
      <c r="M37" s="13">
        <f t="shared" si="12"/>
        <v>0.40502648250077888</v>
      </c>
      <c r="N37" s="13">
        <f t="shared" si="12"/>
        <v>0.42256410256410254</v>
      </c>
      <c r="O37" s="13">
        <f t="shared" si="12"/>
        <v>0.41745749308026892</v>
      </c>
      <c r="P37" s="13">
        <f t="shared" si="12"/>
        <v>0.41521503788997149</v>
      </c>
      <c r="Q37" s="13">
        <f t="shared" si="12"/>
        <v>0.41812184710904154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43</v>
      </c>
      <c r="D65" s="2">
        <f t="shared" ref="D65:Q65" si="13">D8</f>
        <v>46.6</v>
      </c>
      <c r="E65" s="2">
        <f t="shared" si="13"/>
        <v>49.5</v>
      </c>
      <c r="F65" s="2">
        <f t="shared" si="13"/>
        <v>44.9</v>
      </c>
      <c r="G65" s="2">
        <f t="shared" si="13"/>
        <v>36.400000000000006</v>
      </c>
      <c r="H65" s="2">
        <f t="shared" si="13"/>
        <v>34.099999999999994</v>
      </c>
      <c r="I65" s="2">
        <f t="shared" si="13"/>
        <v>28.4</v>
      </c>
      <c r="J65" s="2">
        <f t="shared" si="13"/>
        <v>29.4</v>
      </c>
      <c r="K65" s="2">
        <f t="shared" si="13"/>
        <v>27.4</v>
      </c>
      <c r="L65" s="2">
        <f t="shared" si="13"/>
        <v>24.9</v>
      </c>
      <c r="M65" s="2">
        <f t="shared" si="13"/>
        <v>22.4</v>
      </c>
      <c r="N65" s="2">
        <f t="shared" si="13"/>
        <v>18.3</v>
      </c>
      <c r="O65" s="2">
        <f t="shared" si="13"/>
        <v>20</v>
      </c>
      <c r="P65" s="2">
        <f t="shared" si="13"/>
        <v>17.399999999999999</v>
      </c>
      <c r="Q65" s="2">
        <f t="shared" si="13"/>
        <v>15.4</v>
      </c>
    </row>
    <row r="66" spans="1:17" s="1" customFormat="1" ht="10.199999999999999" customHeight="1" x14ac:dyDescent="0.2">
      <c r="A66" s="5" t="s">
        <v>8</v>
      </c>
      <c r="C66" s="2">
        <f>C14</f>
        <v>655.6</v>
      </c>
      <c r="D66" s="2">
        <f t="shared" ref="D66:Q67" si="14">D14</f>
        <v>635</v>
      </c>
      <c r="E66" s="2">
        <f t="shared" si="14"/>
        <v>622.9</v>
      </c>
      <c r="F66" s="2">
        <f t="shared" si="14"/>
        <v>597.79999999999995</v>
      </c>
      <c r="G66" s="2">
        <f t="shared" si="14"/>
        <v>612.1</v>
      </c>
      <c r="H66" s="2">
        <f t="shared" si="14"/>
        <v>583.70000000000005</v>
      </c>
      <c r="I66" s="2">
        <f t="shared" si="14"/>
        <v>520.29999999999995</v>
      </c>
      <c r="J66" s="2">
        <f t="shared" si="14"/>
        <v>511.5</v>
      </c>
      <c r="K66" s="2">
        <f t="shared" si="14"/>
        <v>532.6</v>
      </c>
      <c r="L66" s="2">
        <f t="shared" si="14"/>
        <v>532.5</v>
      </c>
      <c r="M66" s="2">
        <f t="shared" si="14"/>
        <v>500.9</v>
      </c>
      <c r="N66" s="2">
        <f t="shared" si="14"/>
        <v>493.4</v>
      </c>
      <c r="O66" s="2">
        <f t="shared" si="14"/>
        <v>516.29999999999995</v>
      </c>
      <c r="P66" s="2">
        <f t="shared" si="14"/>
        <v>518.5</v>
      </c>
      <c r="Q66" s="2">
        <f t="shared" si="14"/>
        <v>530.29999999999995</v>
      </c>
    </row>
    <row r="67" spans="1:17" s="1" customFormat="1" ht="10.199999999999999" customHeight="1" x14ac:dyDescent="0.2">
      <c r="A67" s="5" t="s">
        <v>9</v>
      </c>
      <c r="C67" s="2">
        <f>C15</f>
        <v>453.5</v>
      </c>
      <c r="D67" s="2">
        <f t="shared" si="14"/>
        <v>448.2</v>
      </c>
      <c r="E67" s="2">
        <f t="shared" si="14"/>
        <v>460.5</v>
      </c>
      <c r="F67" s="2">
        <f t="shared" si="14"/>
        <v>457.4</v>
      </c>
      <c r="G67" s="2">
        <f t="shared" si="14"/>
        <v>467.1</v>
      </c>
      <c r="H67" s="2">
        <f t="shared" si="14"/>
        <v>432.1</v>
      </c>
      <c r="I67" s="2">
        <f t="shared" si="14"/>
        <v>396.7</v>
      </c>
      <c r="J67" s="2">
        <f t="shared" si="14"/>
        <v>422.3</v>
      </c>
      <c r="K67" s="2">
        <f t="shared" si="14"/>
        <v>425.4</v>
      </c>
      <c r="L67" s="2">
        <f t="shared" si="14"/>
        <v>418.6</v>
      </c>
      <c r="M67" s="2">
        <f t="shared" si="14"/>
        <v>390</v>
      </c>
      <c r="N67" s="2">
        <f t="shared" si="14"/>
        <v>412</v>
      </c>
      <c r="O67" s="2">
        <f t="shared" si="14"/>
        <v>422.3</v>
      </c>
      <c r="P67" s="2">
        <f t="shared" si="14"/>
        <v>421.9</v>
      </c>
      <c r="Q67" s="2">
        <f t="shared" si="14"/>
        <v>431</v>
      </c>
    </row>
    <row r="68" spans="1:17" s="1" customFormat="1" ht="10.199999999999999" customHeight="1" x14ac:dyDescent="0.2">
      <c r="A68" s="5" t="s">
        <v>11</v>
      </c>
      <c r="C68" s="2">
        <f>C17</f>
        <v>0</v>
      </c>
      <c r="D68" s="2">
        <f t="shared" ref="D68:Q68" si="15">D17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 t="shared" si="15"/>
        <v>0</v>
      </c>
      <c r="J68" s="2">
        <f t="shared" si="15"/>
        <v>0</v>
      </c>
      <c r="K68" s="2">
        <f t="shared" si="15"/>
        <v>0.1</v>
      </c>
      <c r="L68" s="2">
        <f t="shared" si="15"/>
        <v>0</v>
      </c>
      <c r="M68" s="2">
        <f t="shared" si="15"/>
        <v>0</v>
      </c>
      <c r="N68" s="2">
        <f t="shared" si="15"/>
        <v>0</v>
      </c>
      <c r="O68" s="2">
        <f t="shared" si="15"/>
        <v>0</v>
      </c>
      <c r="P68" s="2">
        <f t="shared" si="15"/>
        <v>0</v>
      </c>
      <c r="Q68" s="2">
        <f t="shared" si="15"/>
        <v>0</v>
      </c>
    </row>
    <row r="69" spans="1:17" s="1" customFormat="1" ht="10.199999999999999" customHeight="1" x14ac:dyDescent="0.2">
      <c r="A69" s="14" t="s">
        <v>20</v>
      </c>
      <c r="C69" s="2">
        <f>C7+C16</f>
        <v>45.4</v>
      </c>
      <c r="D69" s="2">
        <f t="shared" ref="D69:Q69" si="16">D7+D16</f>
        <v>53.6</v>
      </c>
      <c r="E69" s="2">
        <f t="shared" si="16"/>
        <v>53.2</v>
      </c>
      <c r="F69" s="2">
        <f t="shared" si="16"/>
        <v>49.8</v>
      </c>
      <c r="G69" s="2">
        <f t="shared" si="16"/>
        <v>59.2</v>
      </c>
      <c r="H69" s="2">
        <f t="shared" si="16"/>
        <v>48.1</v>
      </c>
      <c r="I69" s="2">
        <f t="shared" si="16"/>
        <v>43.8</v>
      </c>
      <c r="J69" s="2">
        <f t="shared" si="16"/>
        <v>57.2</v>
      </c>
      <c r="K69" s="2">
        <f t="shared" si="16"/>
        <v>62.1</v>
      </c>
      <c r="L69" s="2">
        <f t="shared" si="16"/>
        <v>55.1</v>
      </c>
      <c r="M69" s="2">
        <f t="shared" si="16"/>
        <v>49.6</v>
      </c>
      <c r="N69" s="2">
        <f t="shared" si="16"/>
        <v>51.3</v>
      </c>
      <c r="O69" s="2">
        <f t="shared" si="16"/>
        <v>53</v>
      </c>
      <c r="P69" s="2">
        <f t="shared" si="16"/>
        <v>58.3</v>
      </c>
      <c r="Q69" s="2">
        <f t="shared" si="16"/>
        <v>54.1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workbookViewId="0">
      <selection activeCell="Q4" sqref="Q4"/>
    </sheetView>
  </sheetViews>
  <sheetFormatPr defaultRowHeight="14.4" x14ac:dyDescent="0.3"/>
  <cols>
    <col min="1" max="1" width="2.109375" style="16" customWidth="1"/>
    <col min="2" max="2" width="30.5546875" style="16" customWidth="1"/>
    <col min="3" max="17" width="9.88671875" style="16" bestFit="1" customWidth="1"/>
    <col min="18" max="16384" width="8.88671875" style="16"/>
  </cols>
  <sheetData>
    <row r="4" spans="1:17" x14ac:dyDescent="0.3">
      <c r="A4" s="4" t="s">
        <v>28</v>
      </c>
      <c r="Q4" s="15" t="s">
        <v>39</v>
      </c>
    </row>
    <row r="5" spans="1:17" ht="15" thickBot="1" x14ac:dyDescent="0.35"/>
    <row r="6" spans="1:17" ht="15" thickBot="1" x14ac:dyDescent="0.35">
      <c r="A6" s="21" t="s">
        <v>0</v>
      </c>
      <c r="B6" s="21"/>
      <c r="C6" s="19">
        <v>2003</v>
      </c>
      <c r="D6" s="19">
        <v>2004</v>
      </c>
      <c r="E6" s="19">
        <v>2005</v>
      </c>
      <c r="F6" s="19">
        <v>2006</v>
      </c>
      <c r="G6" s="19">
        <v>2007</v>
      </c>
      <c r="H6" s="19">
        <v>2008</v>
      </c>
      <c r="I6" s="19">
        <v>2009</v>
      </c>
      <c r="J6" s="19">
        <v>2010</v>
      </c>
      <c r="K6" s="19">
        <v>2011</v>
      </c>
      <c r="L6" s="19">
        <v>2012</v>
      </c>
      <c r="M6" s="19">
        <v>2013</v>
      </c>
      <c r="N6" s="19">
        <v>2014</v>
      </c>
      <c r="O6" s="19">
        <v>2015</v>
      </c>
      <c r="P6" s="19">
        <v>2016</v>
      </c>
      <c r="Q6" s="19">
        <v>2017</v>
      </c>
    </row>
    <row r="7" spans="1:17" x14ac:dyDescent="0.3">
      <c r="A7" s="6" t="s">
        <v>1</v>
      </c>
      <c r="B7" s="6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3">
      <c r="A8" s="6" t="s">
        <v>2</v>
      </c>
      <c r="B8" s="6"/>
      <c r="C8" s="7">
        <f>SUM(C9:C13)</f>
        <v>85.4</v>
      </c>
      <c r="D8" s="7">
        <f t="shared" ref="D8:Q8" si="0">SUM(D9:D13)</f>
        <v>73.400000000000006</v>
      </c>
      <c r="E8" s="7">
        <f t="shared" si="0"/>
        <v>60.4</v>
      </c>
      <c r="F8" s="7">
        <f t="shared" si="0"/>
        <v>53</v>
      </c>
      <c r="G8" s="7">
        <f t="shared" si="0"/>
        <v>46.5</v>
      </c>
      <c r="H8" s="7">
        <f t="shared" si="0"/>
        <v>43.2</v>
      </c>
      <c r="I8" s="7">
        <f t="shared" si="0"/>
        <v>38.5</v>
      </c>
      <c r="J8" s="7">
        <f t="shared" si="0"/>
        <v>39.1</v>
      </c>
      <c r="K8" s="7">
        <f t="shared" si="0"/>
        <v>34.6</v>
      </c>
      <c r="L8" s="7">
        <f t="shared" si="0"/>
        <v>28.900000000000002</v>
      </c>
      <c r="M8" s="7">
        <f t="shared" si="0"/>
        <v>26.2</v>
      </c>
      <c r="N8" s="7">
        <f t="shared" si="0"/>
        <v>23.200000000000003</v>
      </c>
      <c r="O8" s="7">
        <f t="shared" si="0"/>
        <v>22.200000000000003</v>
      </c>
      <c r="P8" s="7">
        <f t="shared" si="0"/>
        <v>21.1</v>
      </c>
      <c r="Q8" s="7">
        <f t="shared" si="0"/>
        <v>19.899999999999999</v>
      </c>
    </row>
    <row r="9" spans="1:17" x14ac:dyDescent="0.3">
      <c r="A9" s="8"/>
      <c r="B9" s="8" t="s">
        <v>3</v>
      </c>
      <c r="C9" s="9">
        <v>3.5</v>
      </c>
      <c r="D9" s="9">
        <v>4.0999999999999996</v>
      </c>
      <c r="E9" s="9">
        <v>4.5999999999999996</v>
      </c>
      <c r="F9" s="9">
        <v>4.8</v>
      </c>
      <c r="G9" s="9">
        <v>5.0999999999999996</v>
      </c>
      <c r="H9" s="9">
        <v>5</v>
      </c>
      <c r="I9" s="9">
        <v>5</v>
      </c>
      <c r="J9" s="9">
        <v>5.3</v>
      </c>
      <c r="K9" s="9">
        <v>5</v>
      </c>
      <c r="L9" s="9">
        <v>4.3</v>
      </c>
      <c r="M9" s="9">
        <v>4.0999999999999996</v>
      </c>
      <c r="N9" s="9">
        <v>3.6</v>
      </c>
      <c r="O9" s="9">
        <v>3.6</v>
      </c>
      <c r="P9" s="9">
        <v>3.3</v>
      </c>
      <c r="Q9" s="9">
        <v>3.4</v>
      </c>
    </row>
    <row r="10" spans="1:17" x14ac:dyDescent="0.3">
      <c r="A10" s="8"/>
      <c r="B10" s="8" t="s">
        <v>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3">
      <c r="A11" s="8"/>
      <c r="B11" s="8" t="s">
        <v>5</v>
      </c>
      <c r="C11" s="9">
        <v>22.6</v>
      </c>
      <c r="D11" s="9">
        <v>23.2</v>
      </c>
      <c r="E11" s="9">
        <v>23.9</v>
      </c>
      <c r="F11" s="9">
        <v>22.5</v>
      </c>
      <c r="G11" s="9">
        <v>20</v>
      </c>
      <c r="H11" s="9">
        <v>18.899999999999999</v>
      </c>
      <c r="I11" s="9">
        <v>16.7</v>
      </c>
      <c r="J11" s="9">
        <v>18.600000000000001</v>
      </c>
      <c r="K11" s="9">
        <v>17.5</v>
      </c>
      <c r="L11" s="9">
        <v>16.100000000000001</v>
      </c>
      <c r="M11" s="9">
        <v>15.8</v>
      </c>
      <c r="N11" s="9">
        <v>14.7</v>
      </c>
      <c r="O11" s="9">
        <v>14.8</v>
      </c>
      <c r="P11" s="9">
        <v>14.7</v>
      </c>
      <c r="Q11" s="9">
        <v>14.6</v>
      </c>
    </row>
    <row r="12" spans="1:17" x14ac:dyDescent="0.3">
      <c r="A12" s="8"/>
      <c r="B12" s="8" t="s">
        <v>6</v>
      </c>
      <c r="C12" s="9">
        <v>59.3</v>
      </c>
      <c r="D12" s="9">
        <v>46.1</v>
      </c>
      <c r="E12" s="9">
        <v>31.9</v>
      </c>
      <c r="F12" s="9">
        <v>25.7</v>
      </c>
      <c r="G12" s="9">
        <v>21.4</v>
      </c>
      <c r="H12" s="9">
        <v>19.3</v>
      </c>
      <c r="I12" s="9">
        <v>16.8</v>
      </c>
      <c r="J12" s="9">
        <v>15.2</v>
      </c>
      <c r="K12" s="9">
        <v>12.1</v>
      </c>
      <c r="L12" s="9">
        <v>8.5</v>
      </c>
      <c r="M12" s="9">
        <v>6.3</v>
      </c>
      <c r="N12" s="9">
        <v>4.9000000000000004</v>
      </c>
      <c r="O12" s="9">
        <v>3.8</v>
      </c>
      <c r="P12" s="9">
        <v>3.1</v>
      </c>
      <c r="Q12" s="9">
        <v>1.9</v>
      </c>
    </row>
    <row r="13" spans="1:17" x14ac:dyDescent="0.3">
      <c r="A13" s="8"/>
      <c r="B13" s="8" t="s">
        <v>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3">
      <c r="A14" s="6" t="s">
        <v>8</v>
      </c>
      <c r="B14" s="6"/>
      <c r="C14" s="7">
        <v>298.10000000000002</v>
      </c>
      <c r="D14" s="7">
        <v>319.60000000000002</v>
      </c>
      <c r="E14" s="7">
        <v>344.1</v>
      </c>
      <c r="F14" s="7">
        <v>349.4</v>
      </c>
      <c r="G14" s="7">
        <v>356.5</v>
      </c>
      <c r="H14" s="7">
        <v>367.1</v>
      </c>
      <c r="I14" s="7">
        <v>347.3</v>
      </c>
      <c r="J14" s="7">
        <v>357.9</v>
      </c>
      <c r="K14" s="7">
        <v>363.3</v>
      </c>
      <c r="L14" s="7">
        <v>362.5</v>
      </c>
      <c r="M14" s="7">
        <v>364.2</v>
      </c>
      <c r="N14" s="7">
        <v>352.5</v>
      </c>
      <c r="O14" s="7">
        <v>367.7</v>
      </c>
      <c r="P14" s="7">
        <v>364.9</v>
      </c>
      <c r="Q14" s="7">
        <v>389.6</v>
      </c>
    </row>
    <row r="15" spans="1:17" x14ac:dyDescent="0.3">
      <c r="A15" s="6" t="s">
        <v>9</v>
      </c>
      <c r="B15" s="6"/>
      <c r="C15" s="7">
        <v>197.6</v>
      </c>
      <c r="D15" s="7">
        <v>203.9</v>
      </c>
      <c r="E15" s="7">
        <v>210.1</v>
      </c>
      <c r="F15" s="7">
        <v>219.5</v>
      </c>
      <c r="G15" s="7">
        <v>221.4</v>
      </c>
      <c r="H15" s="7">
        <v>226</v>
      </c>
      <c r="I15" s="7">
        <v>222.4</v>
      </c>
      <c r="J15" s="7">
        <v>227.7</v>
      </c>
      <c r="K15" s="7">
        <v>230.8</v>
      </c>
      <c r="L15" s="7">
        <v>229.9</v>
      </c>
      <c r="M15" s="7">
        <v>230.6</v>
      </c>
      <c r="N15" s="7">
        <v>237.4</v>
      </c>
      <c r="O15" s="7">
        <v>244.3</v>
      </c>
      <c r="P15" s="7">
        <v>250.8</v>
      </c>
      <c r="Q15" s="7">
        <v>256.60000000000002</v>
      </c>
    </row>
    <row r="16" spans="1:17" x14ac:dyDescent="0.3">
      <c r="A16" s="6" t="s">
        <v>10</v>
      </c>
      <c r="B16" s="6"/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3">
      <c r="A17" s="6" t="s">
        <v>11</v>
      </c>
      <c r="B17" s="6"/>
      <c r="C17" s="7">
        <f>SUM(C18:C21)</f>
        <v>14.799999999999999</v>
      </c>
      <c r="D17" s="7">
        <f t="shared" ref="D17:Q17" si="1">SUM(D18:D21)</f>
        <v>17.599999999999998</v>
      </c>
      <c r="E17" s="7">
        <f t="shared" si="1"/>
        <v>21.8</v>
      </c>
      <c r="F17" s="7">
        <f t="shared" si="1"/>
        <v>22.3</v>
      </c>
      <c r="G17" s="7">
        <f t="shared" si="1"/>
        <v>25.5</v>
      </c>
      <c r="H17" s="7">
        <f t="shared" si="1"/>
        <v>25</v>
      </c>
      <c r="I17" s="7">
        <f t="shared" si="1"/>
        <v>24.7</v>
      </c>
      <c r="J17" s="7">
        <f t="shared" si="1"/>
        <v>22</v>
      </c>
      <c r="K17" s="7">
        <f t="shared" si="1"/>
        <v>22.9</v>
      </c>
      <c r="L17" s="7">
        <f t="shared" si="1"/>
        <v>20.5</v>
      </c>
      <c r="M17" s="7">
        <f t="shared" si="1"/>
        <v>22.700000000000003</v>
      </c>
      <c r="N17" s="7">
        <f t="shared" si="1"/>
        <v>21.4</v>
      </c>
      <c r="O17" s="7">
        <f t="shared" si="1"/>
        <v>24.4</v>
      </c>
      <c r="P17" s="7">
        <f t="shared" si="1"/>
        <v>22.400000000000002</v>
      </c>
      <c r="Q17" s="7">
        <f t="shared" si="1"/>
        <v>22.1</v>
      </c>
    </row>
    <row r="18" spans="1:17" x14ac:dyDescent="0.3">
      <c r="A18" s="8"/>
      <c r="B18" s="8" t="s">
        <v>12</v>
      </c>
      <c r="C18" s="9">
        <v>0.2</v>
      </c>
      <c r="D18" s="9">
        <v>0.2</v>
      </c>
      <c r="E18" s="9">
        <v>0.1</v>
      </c>
      <c r="F18" s="9">
        <v>0.1</v>
      </c>
      <c r="G18" s="9">
        <v>0.2</v>
      </c>
      <c r="H18" s="9">
        <v>0.1</v>
      </c>
      <c r="I18" s="9">
        <v>0.1</v>
      </c>
      <c r="J18" s="9">
        <v>0.1</v>
      </c>
      <c r="K18" s="9">
        <v>0.1</v>
      </c>
      <c r="L18" s="9">
        <v>0.1</v>
      </c>
      <c r="M18" s="9">
        <v>0.1</v>
      </c>
      <c r="N18" s="9">
        <v>0.1</v>
      </c>
      <c r="O18" s="9">
        <v>0.1</v>
      </c>
      <c r="P18" s="9">
        <v>0.1</v>
      </c>
      <c r="Q18" s="9">
        <v>0.1</v>
      </c>
    </row>
    <row r="19" spans="1:17" x14ac:dyDescent="0.3">
      <c r="A19" s="8"/>
      <c r="B19" s="8" t="s">
        <v>13</v>
      </c>
      <c r="C19" s="9">
        <v>14.6</v>
      </c>
      <c r="D19" s="9">
        <v>17.399999999999999</v>
      </c>
      <c r="E19" s="9">
        <v>20.5</v>
      </c>
      <c r="F19" s="9">
        <v>20</v>
      </c>
      <c r="G19" s="9">
        <v>23.1</v>
      </c>
      <c r="H19" s="9">
        <v>22.4</v>
      </c>
      <c r="I19" s="9">
        <v>21.9</v>
      </c>
      <c r="J19" s="9">
        <v>18</v>
      </c>
      <c r="K19" s="9">
        <v>18.899999999999999</v>
      </c>
      <c r="L19" s="9">
        <v>17</v>
      </c>
      <c r="M19" s="9">
        <v>19.3</v>
      </c>
      <c r="N19" s="9">
        <v>19.899999999999999</v>
      </c>
      <c r="O19" s="9">
        <v>22.4</v>
      </c>
      <c r="P19" s="9">
        <v>20.7</v>
      </c>
      <c r="Q19" s="9">
        <v>19.899999999999999</v>
      </c>
    </row>
    <row r="20" spans="1:17" x14ac:dyDescent="0.3">
      <c r="A20" s="8"/>
      <c r="B20" s="8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15" thickBot="1" x14ac:dyDescent="0.35">
      <c r="A21" s="8"/>
      <c r="B21" s="8" t="s">
        <v>15</v>
      </c>
      <c r="C21" s="9">
        <v>0</v>
      </c>
      <c r="D21" s="9">
        <v>0</v>
      </c>
      <c r="E21" s="9">
        <v>1.2</v>
      </c>
      <c r="F21" s="9">
        <v>2.2000000000000002</v>
      </c>
      <c r="G21" s="9">
        <v>2.2000000000000002</v>
      </c>
      <c r="H21" s="9">
        <v>2.5</v>
      </c>
      <c r="I21" s="9">
        <v>2.7</v>
      </c>
      <c r="J21" s="9">
        <v>3.9</v>
      </c>
      <c r="K21" s="9">
        <v>3.9</v>
      </c>
      <c r="L21" s="9">
        <v>3.4</v>
      </c>
      <c r="M21" s="9">
        <v>3.3</v>
      </c>
      <c r="N21" s="9">
        <v>1.4</v>
      </c>
      <c r="O21" s="9">
        <v>1.9</v>
      </c>
      <c r="P21" s="9">
        <v>1.6</v>
      </c>
      <c r="Q21" s="9">
        <v>2.1</v>
      </c>
    </row>
    <row r="22" spans="1:17" ht="15" thickBot="1" x14ac:dyDescent="0.35">
      <c r="A22" s="10" t="s">
        <v>16</v>
      </c>
      <c r="B22" s="10"/>
      <c r="C22" s="11">
        <f>C7+C8+C14+C15+C16+C17</f>
        <v>595.9</v>
      </c>
      <c r="D22" s="11">
        <f t="shared" ref="D22:Q22" si="2">D7+D8+D14+D15+D16+D17</f>
        <v>614.5</v>
      </c>
      <c r="E22" s="11">
        <f t="shared" si="2"/>
        <v>636.4</v>
      </c>
      <c r="F22" s="11">
        <f t="shared" si="2"/>
        <v>644.19999999999993</v>
      </c>
      <c r="G22" s="11">
        <f t="shared" si="2"/>
        <v>649.9</v>
      </c>
      <c r="H22" s="11">
        <f t="shared" si="2"/>
        <v>661.3</v>
      </c>
      <c r="I22" s="11">
        <f t="shared" si="2"/>
        <v>632.90000000000009</v>
      </c>
      <c r="J22" s="11">
        <f t="shared" si="2"/>
        <v>646.70000000000005</v>
      </c>
      <c r="K22" s="11">
        <f t="shared" si="2"/>
        <v>651.6</v>
      </c>
      <c r="L22" s="11">
        <f t="shared" si="2"/>
        <v>641.79999999999995</v>
      </c>
      <c r="M22" s="11">
        <f t="shared" si="2"/>
        <v>643.70000000000005</v>
      </c>
      <c r="N22" s="11">
        <f t="shared" si="2"/>
        <v>634.5</v>
      </c>
      <c r="O22" s="11">
        <f t="shared" si="2"/>
        <v>658.6</v>
      </c>
      <c r="P22" s="11">
        <f t="shared" si="2"/>
        <v>659.19999999999993</v>
      </c>
      <c r="Q22" s="11">
        <f t="shared" si="2"/>
        <v>688.2</v>
      </c>
    </row>
    <row r="23" spans="1:17" ht="15" thickBot="1" x14ac:dyDescent="0.35">
      <c r="A23" s="10" t="s">
        <v>17</v>
      </c>
      <c r="B23" s="10"/>
      <c r="C23" s="11">
        <f>C7+C8+C14+C16+C17</f>
        <v>398.3</v>
      </c>
      <c r="D23" s="11">
        <f t="shared" ref="D23:Q23" si="3">D7+D8+D14+D16+D17</f>
        <v>410.6</v>
      </c>
      <c r="E23" s="11">
        <f t="shared" si="3"/>
        <v>426.3</v>
      </c>
      <c r="F23" s="11">
        <f t="shared" si="3"/>
        <v>424.7</v>
      </c>
      <c r="G23" s="11">
        <f t="shared" si="3"/>
        <v>428.5</v>
      </c>
      <c r="H23" s="11">
        <f t="shared" si="3"/>
        <v>435.3</v>
      </c>
      <c r="I23" s="11">
        <f t="shared" si="3"/>
        <v>410.5</v>
      </c>
      <c r="J23" s="11">
        <f t="shared" si="3"/>
        <v>419</v>
      </c>
      <c r="K23" s="11">
        <f t="shared" si="3"/>
        <v>420.8</v>
      </c>
      <c r="L23" s="11">
        <f t="shared" si="3"/>
        <v>411.9</v>
      </c>
      <c r="M23" s="11">
        <f t="shared" si="3"/>
        <v>413.09999999999997</v>
      </c>
      <c r="N23" s="11">
        <f t="shared" si="3"/>
        <v>397.09999999999997</v>
      </c>
      <c r="O23" s="11">
        <f t="shared" si="3"/>
        <v>414.29999999999995</v>
      </c>
      <c r="P23" s="11">
        <f t="shared" si="3"/>
        <v>408.4</v>
      </c>
      <c r="Q23" s="11">
        <f t="shared" si="3"/>
        <v>431.6</v>
      </c>
    </row>
    <row r="24" spans="1:17" ht="15" thickBot="1" x14ac:dyDescent="0.35">
      <c r="A24" s="10" t="s">
        <v>18</v>
      </c>
      <c r="B24" s="10"/>
      <c r="C24" s="11">
        <f>C15</f>
        <v>197.6</v>
      </c>
      <c r="D24" s="11">
        <f t="shared" ref="D24:Q24" si="4">D15</f>
        <v>203.9</v>
      </c>
      <c r="E24" s="11">
        <f t="shared" si="4"/>
        <v>210.1</v>
      </c>
      <c r="F24" s="11">
        <f t="shared" si="4"/>
        <v>219.5</v>
      </c>
      <c r="G24" s="11">
        <f t="shared" si="4"/>
        <v>221.4</v>
      </c>
      <c r="H24" s="11">
        <f t="shared" si="4"/>
        <v>226</v>
      </c>
      <c r="I24" s="11">
        <f t="shared" si="4"/>
        <v>222.4</v>
      </c>
      <c r="J24" s="11">
        <f t="shared" si="4"/>
        <v>227.7</v>
      </c>
      <c r="K24" s="11">
        <f t="shared" si="4"/>
        <v>230.8</v>
      </c>
      <c r="L24" s="11">
        <f t="shared" si="4"/>
        <v>229.9</v>
      </c>
      <c r="M24" s="11">
        <f t="shared" si="4"/>
        <v>230.6</v>
      </c>
      <c r="N24" s="11">
        <f t="shared" si="4"/>
        <v>237.4</v>
      </c>
      <c r="O24" s="11">
        <f t="shared" si="4"/>
        <v>244.3</v>
      </c>
      <c r="P24" s="11">
        <f t="shared" si="4"/>
        <v>250.8</v>
      </c>
      <c r="Q24" s="11">
        <f t="shared" si="4"/>
        <v>256.60000000000002</v>
      </c>
    </row>
    <row r="26" spans="1:17" ht="15" thickBo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22" t="s">
        <v>19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5" thickBot="1" x14ac:dyDescent="0.35">
      <c r="A28" s="23"/>
      <c r="B28" s="23"/>
      <c r="C28" s="20">
        <v>2003</v>
      </c>
      <c r="D28" s="20">
        <v>2004</v>
      </c>
      <c r="E28" s="20">
        <v>2005</v>
      </c>
      <c r="F28" s="20">
        <v>2006</v>
      </c>
      <c r="G28" s="20">
        <v>2007</v>
      </c>
      <c r="H28" s="20">
        <v>2008</v>
      </c>
      <c r="I28" s="20">
        <v>2009</v>
      </c>
      <c r="J28" s="20">
        <v>2010</v>
      </c>
      <c r="K28" s="20">
        <v>2011</v>
      </c>
      <c r="L28" s="20">
        <v>2012</v>
      </c>
      <c r="M28" s="20">
        <v>2013</v>
      </c>
      <c r="N28" s="20">
        <v>2014</v>
      </c>
      <c r="O28" s="20">
        <v>2015</v>
      </c>
      <c r="P28" s="20">
        <v>2016</v>
      </c>
      <c r="Q28" s="20">
        <v>2017</v>
      </c>
    </row>
    <row r="29" spans="1:17" x14ac:dyDescent="0.3">
      <c r="A29" s="12" t="s">
        <v>1</v>
      </c>
      <c r="B29" s="12"/>
      <c r="C29" s="12">
        <f>C7/C22</f>
        <v>0</v>
      </c>
      <c r="D29" s="12">
        <f t="shared" ref="D29:Q29" si="5">D7/D22</f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2">
        <f t="shared" si="5"/>
        <v>0</v>
      </c>
      <c r="J29" s="12">
        <f t="shared" si="5"/>
        <v>0</v>
      </c>
      <c r="K29" s="12">
        <f t="shared" si="5"/>
        <v>0</v>
      </c>
      <c r="L29" s="12">
        <f t="shared" si="5"/>
        <v>0</v>
      </c>
      <c r="M29" s="12">
        <f t="shared" si="5"/>
        <v>0</v>
      </c>
      <c r="N29" s="12">
        <f t="shared" si="5"/>
        <v>0</v>
      </c>
      <c r="O29" s="12">
        <f t="shared" si="5"/>
        <v>0</v>
      </c>
      <c r="P29" s="12">
        <f t="shared" si="5"/>
        <v>0</v>
      </c>
      <c r="Q29" s="12">
        <f t="shared" si="5"/>
        <v>0</v>
      </c>
    </row>
    <row r="30" spans="1:17" x14ac:dyDescent="0.3">
      <c r="A30" s="12" t="s">
        <v>2</v>
      </c>
      <c r="B30" s="12"/>
      <c r="C30" s="12">
        <f>C8/C22</f>
        <v>0.14331263634838062</v>
      </c>
      <c r="D30" s="12">
        <f t="shared" ref="D30:Q30" si="6">D8/D22</f>
        <v>0.11944670463791701</v>
      </c>
      <c r="E30" s="12">
        <f t="shared" si="6"/>
        <v>9.4908862350722822E-2</v>
      </c>
      <c r="F30" s="12">
        <f t="shared" si="6"/>
        <v>8.2272586153368521E-2</v>
      </c>
      <c r="G30" s="12">
        <f t="shared" si="6"/>
        <v>7.1549469149099862E-2</v>
      </c>
      <c r="H30" s="12">
        <f t="shared" si="6"/>
        <v>6.5325873279903232E-2</v>
      </c>
      <c r="I30" s="12">
        <f t="shared" si="6"/>
        <v>6.0831094959709266E-2</v>
      </c>
      <c r="J30" s="12">
        <f t="shared" si="6"/>
        <v>6.0460800989639706E-2</v>
      </c>
      <c r="K30" s="12">
        <f t="shared" si="6"/>
        <v>5.3100061387354208E-2</v>
      </c>
      <c r="L30" s="12">
        <f t="shared" si="6"/>
        <v>4.5029604238080403E-2</v>
      </c>
      <c r="M30" s="12">
        <f t="shared" si="6"/>
        <v>4.0702190461395053E-2</v>
      </c>
      <c r="N30" s="12">
        <f t="shared" si="6"/>
        <v>3.6564223798266356E-2</v>
      </c>
      <c r="O30" s="12">
        <f t="shared" si="6"/>
        <v>3.3707865168539332E-2</v>
      </c>
      <c r="P30" s="12">
        <f t="shared" si="6"/>
        <v>3.2008495145631075E-2</v>
      </c>
      <c r="Q30" s="12">
        <f t="shared" si="6"/>
        <v>2.8916012786980524E-2</v>
      </c>
    </row>
    <row r="31" spans="1:17" x14ac:dyDescent="0.3">
      <c r="A31" s="12" t="s">
        <v>8</v>
      </c>
      <c r="B31" s="12"/>
      <c r="C31" s="12">
        <f>C14/C22</f>
        <v>0.50025172008726304</v>
      </c>
      <c r="D31" s="12">
        <f t="shared" ref="D31:Q31" si="7">D14/D22</f>
        <v>0.52009764035801465</v>
      </c>
      <c r="E31" s="12">
        <f t="shared" si="7"/>
        <v>0.54069767441860472</v>
      </c>
      <c r="F31" s="12">
        <f t="shared" si="7"/>
        <v>0.54237814343371626</v>
      </c>
      <c r="G31" s="12">
        <f t="shared" si="7"/>
        <v>0.54854593014309894</v>
      </c>
      <c r="H31" s="12">
        <f t="shared" si="7"/>
        <v>0.55511870557991838</v>
      </c>
      <c r="I31" s="12">
        <f t="shared" si="7"/>
        <v>0.54874387738979291</v>
      </c>
      <c r="J31" s="12">
        <f t="shared" si="7"/>
        <v>0.55342508118138234</v>
      </c>
      <c r="K31" s="12">
        <f t="shared" si="7"/>
        <v>0.55755064456721914</v>
      </c>
      <c r="L31" s="12">
        <f t="shared" si="7"/>
        <v>0.56481770021813649</v>
      </c>
      <c r="M31" s="12">
        <f t="shared" si="7"/>
        <v>0.56579151778778924</v>
      </c>
      <c r="N31" s="12">
        <f t="shared" si="7"/>
        <v>0.55555555555555558</v>
      </c>
      <c r="O31" s="12">
        <f t="shared" si="7"/>
        <v>0.55830549650774364</v>
      </c>
      <c r="P31" s="12">
        <f t="shared" si="7"/>
        <v>0.55354975728155342</v>
      </c>
      <c r="Q31" s="12">
        <f t="shared" si="7"/>
        <v>0.56611450159837251</v>
      </c>
    </row>
    <row r="32" spans="1:17" x14ac:dyDescent="0.3">
      <c r="A32" s="12" t="s">
        <v>9</v>
      </c>
      <c r="B32" s="12"/>
      <c r="C32" s="12">
        <f>C15/C22</f>
        <v>0.33159926162107739</v>
      </c>
      <c r="D32" s="12">
        <f t="shared" ref="D32:Q32" si="8">D15/D22</f>
        <v>0.3318144833197722</v>
      </c>
      <c r="E32" s="12">
        <f t="shared" si="8"/>
        <v>0.33013827781269645</v>
      </c>
      <c r="F32" s="12">
        <f t="shared" si="8"/>
        <v>0.34073269171064891</v>
      </c>
      <c r="G32" s="12">
        <f t="shared" si="8"/>
        <v>0.34066779504539163</v>
      </c>
      <c r="H32" s="12">
        <f t="shared" si="8"/>
        <v>0.34175109632541967</v>
      </c>
      <c r="I32" s="12">
        <f t="shared" si="8"/>
        <v>0.35139832516985303</v>
      </c>
      <c r="J32" s="12">
        <f t="shared" si="8"/>
        <v>0.35209525282201942</v>
      </c>
      <c r="K32" s="12">
        <f t="shared" si="8"/>
        <v>0.3542050337630448</v>
      </c>
      <c r="L32" s="12">
        <f t="shared" si="8"/>
        <v>0.35821128077282643</v>
      </c>
      <c r="M32" s="12">
        <f t="shared" si="8"/>
        <v>0.35824141680907251</v>
      </c>
      <c r="N32" s="12">
        <f t="shared" si="8"/>
        <v>0.37415287628053584</v>
      </c>
      <c r="O32" s="12">
        <f t="shared" si="8"/>
        <v>0.3709383540844215</v>
      </c>
      <c r="P32" s="12">
        <f t="shared" si="8"/>
        <v>0.38046116504854377</v>
      </c>
      <c r="Q32" s="12">
        <f t="shared" si="8"/>
        <v>0.37285672769543737</v>
      </c>
    </row>
    <row r="33" spans="1:17" x14ac:dyDescent="0.3">
      <c r="A33" s="12" t="s">
        <v>10</v>
      </c>
      <c r="B33" s="12"/>
      <c r="C33" s="12">
        <f>C16/C22</f>
        <v>0</v>
      </c>
      <c r="D33" s="12">
        <f t="shared" ref="D33:Q33" si="9">D16/D22</f>
        <v>0</v>
      </c>
      <c r="E33" s="12">
        <f t="shared" si="9"/>
        <v>0</v>
      </c>
      <c r="F33" s="12">
        <f t="shared" si="9"/>
        <v>0</v>
      </c>
      <c r="G33" s="12">
        <f t="shared" si="9"/>
        <v>0</v>
      </c>
      <c r="H33" s="12">
        <f t="shared" si="9"/>
        <v>0</v>
      </c>
      <c r="I33" s="12">
        <f t="shared" si="9"/>
        <v>0</v>
      </c>
      <c r="J33" s="12">
        <f t="shared" si="9"/>
        <v>0</v>
      </c>
      <c r="K33" s="12">
        <f t="shared" si="9"/>
        <v>0</v>
      </c>
      <c r="L33" s="12">
        <f t="shared" si="9"/>
        <v>0</v>
      </c>
      <c r="M33" s="12">
        <f t="shared" si="9"/>
        <v>0</v>
      </c>
      <c r="N33" s="12">
        <f t="shared" si="9"/>
        <v>0</v>
      </c>
      <c r="O33" s="12">
        <f t="shared" si="9"/>
        <v>0</v>
      </c>
      <c r="P33" s="12">
        <f t="shared" si="9"/>
        <v>0</v>
      </c>
      <c r="Q33" s="12">
        <f t="shared" si="9"/>
        <v>0</v>
      </c>
    </row>
    <row r="34" spans="1:17" ht="15" thickBot="1" x14ac:dyDescent="0.35">
      <c r="A34" s="12" t="s">
        <v>11</v>
      </c>
      <c r="B34" s="12"/>
      <c r="C34" s="12">
        <f>C17/C22</f>
        <v>2.4836381943279074E-2</v>
      </c>
      <c r="D34" s="12">
        <f t="shared" ref="D34:Q34" si="10">D17/D22</f>
        <v>2.8641171684296172E-2</v>
      </c>
      <c r="E34" s="12">
        <f t="shared" si="10"/>
        <v>3.4255185417976119E-2</v>
      </c>
      <c r="F34" s="12">
        <f t="shared" si="10"/>
        <v>3.4616578702266379E-2</v>
      </c>
      <c r="G34" s="12">
        <f t="shared" si="10"/>
        <v>3.9236805662409606E-2</v>
      </c>
      <c r="H34" s="12">
        <f t="shared" si="10"/>
        <v>3.7804324814758809E-2</v>
      </c>
      <c r="I34" s="12">
        <f t="shared" si="10"/>
        <v>3.9026702480644646E-2</v>
      </c>
      <c r="J34" s="12">
        <f t="shared" si="10"/>
        <v>3.4018865006958401E-2</v>
      </c>
      <c r="K34" s="12">
        <f t="shared" si="10"/>
        <v>3.5144260282381823E-2</v>
      </c>
      <c r="L34" s="12">
        <f t="shared" si="10"/>
        <v>3.1941414770956689E-2</v>
      </c>
      <c r="M34" s="12">
        <f t="shared" si="10"/>
        <v>3.5264874941743053E-2</v>
      </c>
      <c r="N34" s="12">
        <f t="shared" si="10"/>
        <v>3.3727344365642238E-2</v>
      </c>
      <c r="O34" s="12">
        <f t="shared" si="10"/>
        <v>3.7048284239295473E-2</v>
      </c>
      <c r="P34" s="12">
        <f t="shared" si="10"/>
        <v>3.398058252427185E-2</v>
      </c>
      <c r="Q34" s="12">
        <f t="shared" si="10"/>
        <v>3.2112757919209534E-2</v>
      </c>
    </row>
    <row r="35" spans="1:17" ht="15" thickBot="1" x14ac:dyDescent="0.35">
      <c r="A35" s="10" t="s">
        <v>16</v>
      </c>
      <c r="B35" s="10"/>
      <c r="C35" s="13">
        <f>SUM(C29:C34)</f>
        <v>1.0000000000000002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0.99999999999999989</v>
      </c>
      <c r="J35" s="13">
        <v>1</v>
      </c>
      <c r="K35" s="13">
        <v>1</v>
      </c>
      <c r="L35" s="13">
        <v>1.0000000000000002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</row>
    <row r="36" spans="1:17" ht="15" thickBot="1" x14ac:dyDescent="0.35">
      <c r="A36" s="10" t="s">
        <v>17</v>
      </c>
      <c r="B36" s="10"/>
      <c r="C36" s="13">
        <f>C23/C22</f>
        <v>0.66840073837892267</v>
      </c>
      <c r="D36" s="13">
        <f t="shared" ref="D36:Q36" si="11">D23/D22</f>
        <v>0.66818551668022785</v>
      </c>
      <c r="E36" s="13">
        <f t="shared" si="11"/>
        <v>0.66986172218730367</v>
      </c>
      <c r="F36" s="13">
        <f t="shared" si="11"/>
        <v>0.65926730828935121</v>
      </c>
      <c r="G36" s="13">
        <f t="shared" si="11"/>
        <v>0.65933220495460843</v>
      </c>
      <c r="H36" s="13">
        <f t="shared" si="11"/>
        <v>0.65824890367458044</v>
      </c>
      <c r="I36" s="13">
        <f t="shared" si="11"/>
        <v>0.64860167483014686</v>
      </c>
      <c r="J36" s="13">
        <f t="shared" si="11"/>
        <v>0.64790474717798052</v>
      </c>
      <c r="K36" s="13">
        <f t="shared" si="11"/>
        <v>0.6457949662369552</v>
      </c>
      <c r="L36" s="13">
        <f t="shared" si="11"/>
        <v>0.64178871922717362</v>
      </c>
      <c r="M36" s="13">
        <f t="shared" si="11"/>
        <v>0.64175858319092738</v>
      </c>
      <c r="N36" s="13">
        <f t="shared" si="11"/>
        <v>0.62584712371946405</v>
      </c>
      <c r="O36" s="13">
        <f t="shared" si="11"/>
        <v>0.62906164591557845</v>
      </c>
      <c r="P36" s="13">
        <f t="shared" si="11"/>
        <v>0.61953883495145634</v>
      </c>
      <c r="Q36" s="13">
        <f t="shared" si="11"/>
        <v>0.62714327230456257</v>
      </c>
    </row>
    <row r="37" spans="1:17" ht="15" thickBot="1" x14ac:dyDescent="0.35">
      <c r="A37" s="10" t="s">
        <v>18</v>
      </c>
      <c r="B37" s="10"/>
      <c r="C37" s="13">
        <f>C24/C22</f>
        <v>0.33159926162107739</v>
      </c>
      <c r="D37" s="13">
        <f t="shared" ref="D37:Q37" si="12">D24/D22</f>
        <v>0.3318144833197722</v>
      </c>
      <c r="E37" s="13">
        <f t="shared" si="12"/>
        <v>0.33013827781269645</v>
      </c>
      <c r="F37" s="13">
        <f t="shared" si="12"/>
        <v>0.34073269171064891</v>
      </c>
      <c r="G37" s="13">
        <f t="shared" si="12"/>
        <v>0.34066779504539163</v>
      </c>
      <c r="H37" s="13">
        <f t="shared" si="12"/>
        <v>0.34175109632541967</v>
      </c>
      <c r="I37" s="13">
        <f t="shared" si="12"/>
        <v>0.35139832516985303</v>
      </c>
      <c r="J37" s="13">
        <f t="shared" si="12"/>
        <v>0.35209525282201942</v>
      </c>
      <c r="K37" s="13">
        <f t="shared" si="12"/>
        <v>0.3542050337630448</v>
      </c>
      <c r="L37" s="13">
        <f t="shared" si="12"/>
        <v>0.35821128077282643</v>
      </c>
      <c r="M37" s="13">
        <f t="shared" si="12"/>
        <v>0.35824141680907251</v>
      </c>
      <c r="N37" s="13">
        <f t="shared" si="12"/>
        <v>0.37415287628053584</v>
      </c>
      <c r="O37" s="13">
        <f t="shared" si="12"/>
        <v>0.3709383540844215</v>
      </c>
      <c r="P37" s="13">
        <f t="shared" si="12"/>
        <v>0.38046116504854377</v>
      </c>
      <c r="Q37" s="13">
        <f t="shared" si="12"/>
        <v>0.37285672769543737</v>
      </c>
    </row>
    <row r="38" spans="1:17" ht="10.199999999999999" customHeight="1" x14ac:dyDescent="0.3"/>
    <row r="39" spans="1:17" ht="10.199999999999999" customHeight="1" x14ac:dyDescent="0.3"/>
    <row r="40" spans="1:17" ht="10.199999999999999" customHeight="1" x14ac:dyDescent="0.3"/>
    <row r="41" spans="1:17" ht="10.199999999999999" customHeight="1" x14ac:dyDescent="0.3"/>
    <row r="42" spans="1:17" ht="10.199999999999999" customHeight="1" x14ac:dyDescent="0.3"/>
    <row r="43" spans="1:17" ht="10.199999999999999" customHeight="1" x14ac:dyDescent="0.3"/>
    <row r="44" spans="1:17" ht="10.199999999999999" customHeight="1" x14ac:dyDescent="0.3"/>
    <row r="45" spans="1:17" ht="10.199999999999999" customHeight="1" x14ac:dyDescent="0.3"/>
    <row r="46" spans="1:17" ht="10.199999999999999" customHeight="1" x14ac:dyDescent="0.3"/>
    <row r="47" spans="1:17" ht="10.199999999999999" customHeight="1" x14ac:dyDescent="0.3"/>
    <row r="48" spans="1:17" ht="10.199999999999999" customHeight="1" x14ac:dyDescent="0.3"/>
    <row r="49" spans="3:17" ht="10.199999999999999" customHeight="1" x14ac:dyDescent="0.3"/>
    <row r="50" spans="3:17" ht="10.199999999999999" customHeight="1" x14ac:dyDescent="0.3"/>
    <row r="51" spans="3:17" ht="10.199999999999999" customHeight="1" x14ac:dyDescent="0.3"/>
    <row r="52" spans="3:17" ht="10.199999999999999" customHeight="1" x14ac:dyDescent="0.3"/>
    <row r="53" spans="3:17" ht="10.199999999999999" customHeight="1" x14ac:dyDescent="0.3"/>
    <row r="54" spans="3:17" ht="10.199999999999999" customHeight="1" x14ac:dyDescent="0.3"/>
    <row r="55" spans="3:17" ht="10.199999999999999" customHeight="1" x14ac:dyDescent="0.3"/>
    <row r="56" spans="3:17" ht="10.199999999999999" customHeight="1" x14ac:dyDescent="0.3"/>
    <row r="57" spans="3:17" ht="10.199999999999999" customHeight="1" x14ac:dyDescent="0.3"/>
    <row r="58" spans="3:17" ht="10.199999999999999" customHeight="1" x14ac:dyDescent="0.3"/>
    <row r="59" spans="3:17" ht="10.199999999999999" customHeight="1" x14ac:dyDescent="0.3"/>
    <row r="60" spans="3:17" ht="10.199999999999999" customHeight="1" x14ac:dyDescent="0.3"/>
    <row r="61" spans="3:17" ht="10.199999999999999" customHeight="1" x14ac:dyDescent="0.3"/>
    <row r="62" spans="3:17" ht="10.199999999999999" customHeight="1" x14ac:dyDescent="0.3"/>
    <row r="63" spans="3:17" ht="10.199999999999999" customHeight="1" x14ac:dyDescent="0.3"/>
    <row r="64" spans="3:17" s="1" customFormat="1" ht="10.199999999999999" customHeight="1" x14ac:dyDescent="0.2">
      <c r="C64" s="1">
        <v>2003</v>
      </c>
      <c r="D64" s="1">
        <v>2004</v>
      </c>
      <c r="E64" s="1">
        <v>2005</v>
      </c>
      <c r="F64" s="1">
        <v>2006</v>
      </c>
      <c r="G64" s="1">
        <v>2007</v>
      </c>
      <c r="H64" s="1">
        <v>2008</v>
      </c>
      <c r="I64" s="1">
        <v>2009</v>
      </c>
      <c r="J64" s="1">
        <v>2010</v>
      </c>
      <c r="K64" s="1">
        <v>2011</v>
      </c>
      <c r="L64" s="1">
        <v>2012</v>
      </c>
      <c r="M64" s="1">
        <v>2013</v>
      </c>
      <c r="N64" s="1">
        <v>2014</v>
      </c>
      <c r="O64" s="1">
        <v>2015</v>
      </c>
      <c r="P64" s="1">
        <v>2016</v>
      </c>
      <c r="Q64" s="1">
        <v>2017</v>
      </c>
    </row>
    <row r="65" spans="1:17" s="1" customFormat="1" ht="10.199999999999999" customHeight="1" x14ac:dyDescent="0.2">
      <c r="A65" s="5" t="s">
        <v>2</v>
      </c>
      <c r="C65" s="2">
        <f>C8</f>
        <v>85.4</v>
      </c>
      <c r="D65" s="2">
        <f t="shared" ref="D65:Q65" si="13">D8</f>
        <v>73.400000000000006</v>
      </c>
      <c r="E65" s="2">
        <f t="shared" si="13"/>
        <v>60.4</v>
      </c>
      <c r="F65" s="2">
        <f t="shared" si="13"/>
        <v>53</v>
      </c>
      <c r="G65" s="2">
        <f t="shared" si="13"/>
        <v>46.5</v>
      </c>
      <c r="H65" s="2">
        <f t="shared" si="13"/>
        <v>43.2</v>
      </c>
      <c r="I65" s="2">
        <f t="shared" si="13"/>
        <v>38.5</v>
      </c>
      <c r="J65" s="2">
        <f t="shared" si="13"/>
        <v>39.1</v>
      </c>
      <c r="K65" s="2">
        <f t="shared" si="13"/>
        <v>34.6</v>
      </c>
      <c r="L65" s="2">
        <f t="shared" si="13"/>
        <v>28.900000000000002</v>
      </c>
      <c r="M65" s="2">
        <f t="shared" si="13"/>
        <v>26.2</v>
      </c>
      <c r="N65" s="2">
        <f t="shared" si="13"/>
        <v>23.200000000000003</v>
      </c>
      <c r="O65" s="2">
        <f t="shared" si="13"/>
        <v>22.200000000000003</v>
      </c>
      <c r="P65" s="2">
        <f t="shared" si="13"/>
        <v>21.1</v>
      </c>
      <c r="Q65" s="2">
        <f t="shared" si="13"/>
        <v>19.899999999999999</v>
      </c>
    </row>
    <row r="66" spans="1:17" s="1" customFormat="1" ht="10.199999999999999" customHeight="1" x14ac:dyDescent="0.2">
      <c r="A66" s="5" t="s">
        <v>8</v>
      </c>
      <c r="C66" s="2">
        <f>C14</f>
        <v>298.10000000000002</v>
      </c>
      <c r="D66" s="2">
        <f t="shared" ref="D66:Q67" si="14">D14</f>
        <v>319.60000000000002</v>
      </c>
      <c r="E66" s="2">
        <f t="shared" si="14"/>
        <v>344.1</v>
      </c>
      <c r="F66" s="2">
        <f t="shared" si="14"/>
        <v>349.4</v>
      </c>
      <c r="G66" s="2">
        <f t="shared" si="14"/>
        <v>356.5</v>
      </c>
      <c r="H66" s="2">
        <f t="shared" si="14"/>
        <v>367.1</v>
      </c>
      <c r="I66" s="2">
        <f t="shared" si="14"/>
        <v>347.3</v>
      </c>
      <c r="J66" s="2">
        <f t="shared" si="14"/>
        <v>357.9</v>
      </c>
      <c r="K66" s="2">
        <f t="shared" si="14"/>
        <v>363.3</v>
      </c>
      <c r="L66" s="2">
        <f t="shared" si="14"/>
        <v>362.5</v>
      </c>
      <c r="M66" s="2">
        <f t="shared" si="14"/>
        <v>364.2</v>
      </c>
      <c r="N66" s="2">
        <f t="shared" si="14"/>
        <v>352.5</v>
      </c>
      <c r="O66" s="2">
        <f t="shared" si="14"/>
        <v>367.7</v>
      </c>
      <c r="P66" s="2">
        <f t="shared" si="14"/>
        <v>364.9</v>
      </c>
      <c r="Q66" s="2">
        <f t="shared" si="14"/>
        <v>389.6</v>
      </c>
    </row>
    <row r="67" spans="1:17" s="1" customFormat="1" ht="10.199999999999999" customHeight="1" x14ac:dyDescent="0.2">
      <c r="A67" s="5" t="s">
        <v>9</v>
      </c>
      <c r="C67" s="2">
        <f>C15</f>
        <v>197.6</v>
      </c>
      <c r="D67" s="2">
        <f t="shared" si="14"/>
        <v>203.9</v>
      </c>
      <c r="E67" s="2">
        <f t="shared" si="14"/>
        <v>210.1</v>
      </c>
      <c r="F67" s="2">
        <f t="shared" si="14"/>
        <v>219.5</v>
      </c>
      <c r="G67" s="2">
        <f t="shared" si="14"/>
        <v>221.4</v>
      </c>
      <c r="H67" s="2">
        <f t="shared" si="14"/>
        <v>226</v>
      </c>
      <c r="I67" s="2">
        <f t="shared" si="14"/>
        <v>222.4</v>
      </c>
      <c r="J67" s="2">
        <f t="shared" si="14"/>
        <v>227.7</v>
      </c>
      <c r="K67" s="2">
        <f t="shared" si="14"/>
        <v>230.8</v>
      </c>
      <c r="L67" s="2">
        <f t="shared" si="14"/>
        <v>229.9</v>
      </c>
      <c r="M67" s="2">
        <f t="shared" si="14"/>
        <v>230.6</v>
      </c>
      <c r="N67" s="2">
        <f t="shared" si="14"/>
        <v>237.4</v>
      </c>
      <c r="O67" s="2">
        <f t="shared" si="14"/>
        <v>244.3</v>
      </c>
      <c r="P67" s="2">
        <f t="shared" si="14"/>
        <v>250.8</v>
      </c>
      <c r="Q67" s="2">
        <f t="shared" si="14"/>
        <v>256.60000000000002</v>
      </c>
    </row>
    <row r="68" spans="1:17" s="1" customFormat="1" ht="10.199999999999999" customHeight="1" x14ac:dyDescent="0.2">
      <c r="A68" s="5" t="s">
        <v>11</v>
      </c>
      <c r="C68" s="2">
        <f>C17</f>
        <v>14.799999999999999</v>
      </c>
      <c r="D68" s="2">
        <f t="shared" ref="D68:Q68" si="15">D17</f>
        <v>17.599999999999998</v>
      </c>
      <c r="E68" s="2">
        <f t="shared" si="15"/>
        <v>21.8</v>
      </c>
      <c r="F68" s="2">
        <f t="shared" si="15"/>
        <v>22.3</v>
      </c>
      <c r="G68" s="2">
        <f t="shared" si="15"/>
        <v>25.5</v>
      </c>
      <c r="H68" s="2">
        <f t="shared" si="15"/>
        <v>25</v>
      </c>
      <c r="I68" s="2">
        <f t="shared" si="15"/>
        <v>24.7</v>
      </c>
      <c r="J68" s="2">
        <f t="shared" si="15"/>
        <v>22</v>
      </c>
      <c r="K68" s="2">
        <f t="shared" si="15"/>
        <v>22.9</v>
      </c>
      <c r="L68" s="2">
        <f t="shared" si="15"/>
        <v>20.5</v>
      </c>
      <c r="M68" s="2">
        <f t="shared" si="15"/>
        <v>22.700000000000003</v>
      </c>
      <c r="N68" s="2">
        <f t="shared" si="15"/>
        <v>21.4</v>
      </c>
      <c r="O68" s="2">
        <f t="shared" si="15"/>
        <v>24.4</v>
      </c>
      <c r="P68" s="2">
        <f t="shared" si="15"/>
        <v>22.400000000000002</v>
      </c>
      <c r="Q68" s="2">
        <f t="shared" si="15"/>
        <v>22.1</v>
      </c>
    </row>
    <row r="69" spans="1:17" s="1" customFormat="1" ht="10.199999999999999" customHeight="1" x14ac:dyDescent="0.2">
      <c r="A69" s="14" t="s">
        <v>20</v>
      </c>
      <c r="C69" s="2">
        <f>C7+C16</f>
        <v>0</v>
      </c>
      <c r="D69" s="2">
        <f t="shared" ref="D69:Q69" si="16">D7+D16</f>
        <v>0</v>
      </c>
      <c r="E69" s="2">
        <f t="shared" si="16"/>
        <v>0</v>
      </c>
      <c r="F69" s="2">
        <f t="shared" si="16"/>
        <v>0</v>
      </c>
      <c r="G69" s="2">
        <f t="shared" si="16"/>
        <v>0</v>
      </c>
      <c r="H69" s="2">
        <f t="shared" si="16"/>
        <v>0</v>
      </c>
      <c r="I69" s="2">
        <f t="shared" si="16"/>
        <v>0</v>
      </c>
      <c r="J69" s="2">
        <f t="shared" si="16"/>
        <v>0</v>
      </c>
      <c r="K69" s="2">
        <f t="shared" si="16"/>
        <v>0</v>
      </c>
      <c r="L69" s="2">
        <f t="shared" si="16"/>
        <v>0</v>
      </c>
      <c r="M69" s="2">
        <f t="shared" si="16"/>
        <v>0</v>
      </c>
      <c r="N69" s="2">
        <f t="shared" si="16"/>
        <v>0</v>
      </c>
      <c r="O69" s="2">
        <f t="shared" si="16"/>
        <v>0</v>
      </c>
      <c r="P69" s="2">
        <f t="shared" si="16"/>
        <v>0</v>
      </c>
      <c r="Q69" s="2">
        <f t="shared" si="16"/>
        <v>0</v>
      </c>
    </row>
    <row r="70" spans="1:17" s="1" customFormat="1" ht="10.199999999999999" customHeight="1" x14ac:dyDescent="0.2">
      <c r="A70" s="14" t="s">
        <v>21</v>
      </c>
    </row>
  </sheetData>
  <mergeCells count="3">
    <mergeCell ref="A6:B6"/>
    <mergeCell ref="A27:B28"/>
    <mergeCell ref="C27:Q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17</vt:i4>
      </vt:variant>
    </vt:vector>
  </HeadingPairs>
  <TitlesOfParts>
    <vt:vector size="17" baseType="lpstr">
      <vt:lpstr>Extractives no energètiques</vt:lpstr>
      <vt:lpstr>Siderúrgia i foneria fèrric</vt:lpstr>
      <vt:lpstr>Metal·lúrgia no fèrrica</vt:lpstr>
      <vt:lpstr>Transformats metàl·lics</vt:lpstr>
      <vt:lpstr>Ciment artificial</vt:lpstr>
      <vt:lpstr>Vidre</vt:lpstr>
      <vt:lpstr>Altres prod. min. no metal·lics</vt:lpstr>
      <vt:lpstr>Químic</vt:lpstr>
      <vt:lpstr>Alimentació, begudes i tabac</vt:lpstr>
      <vt:lpstr>Tèxtil i confecció</vt:lpstr>
      <vt:lpstr>Cuir i calçat</vt:lpstr>
      <vt:lpstr>Fusta, suro i mobles de fusta</vt:lpstr>
      <vt:lpstr>Pasta de paper, paper i cartró</vt:lpstr>
      <vt:lpstr>Arts gràfiques</vt:lpstr>
      <vt:lpstr>Transformats del cautxú</vt:lpstr>
      <vt:lpstr>Transformats plàstics</vt:lpstr>
      <vt:lpstr>Indústria diversa</vt:lpstr>
    </vt:vector>
  </TitlesOfParts>
  <Company>CTTI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Gallego Blanco, Judith</dc:creator>
  <cp:lastModifiedBy>Gallego Blanco, Judith</cp:lastModifiedBy>
  <dcterms:created xsi:type="dcterms:W3CDTF">2019-05-31T10:43:09Z</dcterms:created>
  <dcterms:modified xsi:type="dcterms:W3CDTF">2019-12-17T12:26:10Z</dcterms:modified>
</cp:coreProperties>
</file>