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D:\46324220n\Desktop\"/>
    </mc:Choice>
  </mc:AlternateContent>
  <bookViews>
    <workbookView xWindow="240" yWindow="336" windowWidth="11352" windowHeight="5148" tabRatio="393"/>
  </bookViews>
  <sheets>
    <sheet name="Índex" sheetId="9" r:id="rId1"/>
    <sheet name="Pàg.1" sheetId="11" r:id="rId2"/>
    <sheet name="Pàg.2" sheetId="2" r:id="rId3"/>
    <sheet name="Pàg.3" sheetId="12" r:id="rId4"/>
    <sheet name="Pàg.4" sheetId="6" r:id="rId5"/>
    <sheet name="Pàg.5" sheetId="13" r:id="rId6"/>
  </sheets>
  <definedNames>
    <definedName name="_1Àrea_d_impressió" localSheetId="2">Pàg.2!$B$1:$F$28</definedName>
    <definedName name="_1Àrea_d_impressió" localSheetId="3">Pàg.3!#REF!</definedName>
    <definedName name="_2Àrea_d_impressió" localSheetId="4">Pàg.3!$B$2:$H$24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9" l="1"/>
  <c r="L15" i="11" l="1"/>
  <c r="K15" i="11"/>
  <c r="J15" i="11"/>
  <c r="I15" i="11"/>
  <c r="H15" i="11"/>
  <c r="F15" i="11"/>
  <c r="E15" i="11"/>
  <c r="D15" i="11"/>
  <c r="C15" i="11"/>
  <c r="L14" i="11"/>
  <c r="K14" i="11"/>
  <c r="J14" i="11"/>
  <c r="I14" i="11"/>
  <c r="H14" i="11"/>
  <c r="F14" i="11"/>
  <c r="E14" i="11"/>
  <c r="D14" i="11"/>
  <c r="C14" i="11"/>
  <c r="G15" i="11"/>
  <c r="G14" i="11"/>
  <c r="L12" i="11"/>
  <c r="K12" i="11"/>
  <c r="J12" i="11"/>
  <c r="I12" i="11"/>
  <c r="H12" i="11"/>
  <c r="G12" i="11"/>
  <c r="F12" i="11"/>
  <c r="E12" i="11"/>
  <c r="D12" i="11"/>
  <c r="L11" i="11"/>
  <c r="K11" i="11"/>
  <c r="J11" i="11"/>
  <c r="I11" i="11"/>
  <c r="H11" i="11"/>
  <c r="G11" i="11"/>
  <c r="F11" i="11"/>
  <c r="E11" i="11"/>
  <c r="D11" i="11"/>
  <c r="C12" i="11"/>
  <c r="C11" i="11"/>
  <c r="L8" i="11"/>
  <c r="K8" i="11"/>
  <c r="J8" i="11"/>
  <c r="I8" i="11"/>
  <c r="H8" i="11"/>
  <c r="G8" i="11"/>
  <c r="F8" i="11"/>
  <c r="E8" i="11"/>
  <c r="D8" i="11"/>
  <c r="L7" i="11"/>
  <c r="K7" i="11"/>
  <c r="J7" i="11"/>
  <c r="I7" i="11"/>
  <c r="H7" i="11"/>
  <c r="G7" i="11"/>
  <c r="F7" i="11"/>
  <c r="E7" i="11"/>
  <c r="D7" i="11"/>
  <c r="L4" i="13"/>
  <c r="K4" i="13"/>
  <c r="J4" i="13"/>
  <c r="I4" i="13"/>
  <c r="H4" i="13"/>
  <c r="G4" i="13"/>
  <c r="F4" i="13"/>
  <c r="E4" i="13"/>
  <c r="D4" i="13"/>
  <c r="C4" i="13"/>
  <c r="P40" i="12"/>
  <c r="O40" i="12"/>
  <c r="N40" i="12"/>
  <c r="M40" i="12"/>
  <c r="L40" i="12"/>
  <c r="K40" i="12"/>
  <c r="J40" i="12"/>
  <c r="H40" i="12"/>
  <c r="I40" i="12"/>
  <c r="G40" i="12"/>
  <c r="F40" i="12"/>
  <c r="E40" i="12"/>
  <c r="D40" i="12"/>
  <c r="C40" i="12"/>
  <c r="P27" i="12"/>
  <c r="O27" i="12"/>
  <c r="N27" i="12"/>
  <c r="M27" i="12"/>
  <c r="L27" i="12"/>
  <c r="K27" i="12"/>
  <c r="J27" i="12"/>
  <c r="H27" i="12"/>
  <c r="I27" i="12"/>
  <c r="G27" i="12"/>
  <c r="F27" i="12"/>
  <c r="E27" i="12"/>
  <c r="D27" i="12"/>
  <c r="C27" i="12"/>
  <c r="P18" i="12"/>
  <c r="O18" i="12"/>
  <c r="N18" i="12"/>
  <c r="M18" i="12"/>
  <c r="L18" i="12"/>
  <c r="K18" i="12"/>
  <c r="J18" i="12"/>
  <c r="H18" i="12"/>
  <c r="I18" i="12"/>
  <c r="G18" i="12"/>
  <c r="F18" i="12"/>
  <c r="E18" i="12"/>
  <c r="D18" i="12"/>
  <c r="C18" i="12"/>
  <c r="Q50" i="12"/>
  <c r="Q49" i="12"/>
  <c r="Q48" i="12"/>
  <c r="Q47" i="12"/>
  <c r="Q46" i="12"/>
  <c r="Q45" i="12"/>
  <c r="Q44" i="12"/>
  <c r="Q43" i="12"/>
  <c r="Q42" i="12"/>
  <c r="Q41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6" i="12"/>
  <c r="Q25" i="12"/>
  <c r="Q24" i="12"/>
  <c r="Q23" i="12"/>
  <c r="Q22" i="12"/>
  <c r="Q21" i="12"/>
  <c r="Q20" i="12"/>
  <c r="Q19" i="12"/>
  <c r="Q17" i="12"/>
  <c r="Q16" i="12"/>
  <c r="Q15" i="12"/>
  <c r="Q14" i="12"/>
  <c r="Q13" i="12"/>
  <c r="Q12" i="12"/>
  <c r="Q11" i="12"/>
  <c r="Q10" i="12"/>
  <c r="Q9" i="12"/>
  <c r="Q8" i="12"/>
  <c r="Q7" i="12"/>
  <c r="Q6" i="12"/>
  <c r="P5" i="12"/>
  <c r="O5" i="12"/>
  <c r="N5" i="12"/>
  <c r="M5" i="12"/>
  <c r="L5" i="12"/>
  <c r="K5" i="12"/>
  <c r="J5" i="12"/>
  <c r="H5" i="12"/>
  <c r="I5" i="12"/>
  <c r="G5" i="12"/>
  <c r="F5" i="12"/>
  <c r="E5" i="12"/>
  <c r="D5" i="12"/>
  <c r="C5" i="12"/>
  <c r="C51" i="12" s="1"/>
  <c r="L5" i="2"/>
  <c r="L6" i="11" s="1"/>
  <c r="L26" i="2"/>
  <c r="L9" i="11" s="1"/>
  <c r="D51" i="12" l="1"/>
  <c r="O51" i="12"/>
  <c r="H51" i="12"/>
  <c r="J51" i="12"/>
  <c r="Q5" i="12"/>
  <c r="G51" i="12"/>
  <c r="F51" i="12"/>
  <c r="I51" i="12"/>
  <c r="K51" i="12"/>
  <c r="L51" i="12"/>
  <c r="E51" i="12"/>
  <c r="M51" i="12"/>
  <c r="N51" i="12"/>
  <c r="P51" i="12"/>
  <c r="Q40" i="12"/>
  <c r="Q18" i="12"/>
  <c r="Q27" i="12"/>
  <c r="C10" i="9"/>
  <c r="Q51" i="12" l="1"/>
  <c r="C12" i="9"/>
  <c r="C7" i="11" l="1"/>
  <c r="C8" i="11"/>
  <c r="C9" i="9" l="1"/>
  <c r="G5" i="2" l="1"/>
  <c r="G6" i="11" s="1"/>
  <c r="K5" i="2" l="1"/>
  <c r="K6" i="11" s="1"/>
  <c r="C5" i="2"/>
  <c r="C6" i="11" s="1"/>
  <c r="D5" i="2"/>
  <c r="D6" i="11" s="1"/>
  <c r="E5" i="2"/>
  <c r="E6" i="11" s="1"/>
  <c r="F5" i="2"/>
  <c r="F6" i="11" s="1"/>
  <c r="H5" i="2"/>
  <c r="H6" i="11" s="1"/>
  <c r="I5" i="2"/>
  <c r="I6" i="11" s="1"/>
  <c r="J5" i="2"/>
  <c r="J6" i="11" s="1"/>
  <c r="K26" i="2" l="1"/>
  <c r="K9" i="11" s="1"/>
  <c r="G26" i="2"/>
  <c r="G9" i="11" s="1"/>
  <c r="J26" i="2" l="1"/>
  <c r="J9" i="11" s="1"/>
  <c r="I26" i="2"/>
  <c r="I9" i="11" s="1"/>
  <c r="H26" i="2"/>
  <c r="H9" i="11" s="1"/>
  <c r="F26" i="2"/>
  <c r="F9" i="11" s="1"/>
  <c r="E26" i="2"/>
  <c r="E9" i="11" s="1"/>
  <c r="D26" i="2"/>
  <c r="D9" i="11" s="1"/>
  <c r="C26" i="2"/>
  <c r="C9" i="11" s="1"/>
</calcChain>
</file>

<file path=xl/sharedStrings.xml><?xml version="1.0" encoding="utf-8"?>
<sst xmlns="http://schemas.openxmlformats.org/spreadsheetml/2006/main" count="207" uniqueCount="115">
  <si>
    <t>Índex de contingut de les estadístiques en matèria de</t>
  </si>
  <si>
    <t>Afers religiosos</t>
  </si>
  <si>
    <t>Pàg.</t>
  </si>
  <si>
    <t>Conjunt de dades</t>
  </si>
  <si>
    <t>Àmbit
territorial</t>
  </si>
  <si>
    <t>Període 
disponible</t>
  </si>
  <si>
    <t>Catalunya</t>
  </si>
  <si>
    <t>2010 - 2019</t>
  </si>
  <si>
    <t>Mostra de Cinema Espiritual de Catalunya</t>
  </si>
  <si>
    <t>2014 - 2019</t>
  </si>
  <si>
    <t>URL:</t>
  </si>
  <si>
    <t>http://justicia.gencat.cat/ca/departament/Estadistiques</t>
  </si>
  <si>
    <t>Indicadors principals d'afers religiosos</t>
  </si>
  <si>
    <t>Entitats religioses</t>
  </si>
  <si>
    <t>Centres de culte a Catalunya</t>
  </si>
  <si>
    <t>Subvencions atorgades</t>
  </si>
  <si>
    <t>Import executat</t>
  </si>
  <si>
    <t xml:space="preserve">Actuacions d'assessorament   </t>
  </si>
  <si>
    <t xml:space="preserve">Formació en diversitat religiosa </t>
  </si>
  <si>
    <t>Cursos i sessions de divulgació</t>
  </si>
  <si>
    <t>Alumnat</t>
  </si>
  <si>
    <t>Projeccions</t>
  </si>
  <si>
    <t>Espectadors</t>
  </si>
  <si>
    <r>
      <t xml:space="preserve">Centres de culte a Catalunya </t>
    </r>
    <r>
      <rPr>
        <b/>
        <vertAlign val="superscript"/>
        <sz val="11"/>
        <rFont val="Calibri"/>
        <family val="2"/>
        <scheme val="minor"/>
      </rPr>
      <t>(1)</t>
    </r>
  </si>
  <si>
    <t xml:space="preserve">Església catòlica </t>
  </si>
  <si>
    <t>Esglésies evangèliques</t>
  </si>
  <si>
    <t>Islam</t>
  </si>
  <si>
    <t>Testimonis Cristians de Jehovà</t>
  </si>
  <si>
    <t>Budisme</t>
  </si>
  <si>
    <t>Esglésies ortodoxes</t>
  </si>
  <si>
    <t>Hinduisme</t>
  </si>
  <si>
    <t>Església Adventista del Setè Dia</t>
  </si>
  <si>
    <t>Església de Jesucrist dels Sants dels Darrers Dies</t>
  </si>
  <si>
    <t>Sikhisme</t>
  </si>
  <si>
    <t>Fe bahá'í</t>
  </si>
  <si>
    <t>Taoisme</t>
  </si>
  <si>
    <t>Judaisme</t>
  </si>
  <si>
    <t>Altres</t>
  </si>
  <si>
    <t>Subvencions per al foment de la cultura religiosa</t>
  </si>
  <si>
    <t xml:space="preserve">Sol·licituds presentades </t>
  </si>
  <si>
    <t>-</t>
  </si>
  <si>
    <t>Import de la convocatòria</t>
  </si>
  <si>
    <t>Import mitjà per subvenció</t>
  </si>
  <si>
    <t>Actuacions d'assessorament    (2)</t>
  </si>
  <si>
    <t>A les entitats religioses</t>
  </si>
  <si>
    <t>Als ens locals</t>
  </si>
  <si>
    <t>(1) El 2014 no es va fer l'actualització del Mapa religiós de Catalunya. Les dades corresponen a l'actualització anterior.</t>
  </si>
  <si>
    <t>(2) S'hi han incorporat consultes d'altres administracions diferents dels ens locals, i també els informes sobre els plans d'ordenació urbanística municipal (POUM) que elabora la DGAR.</t>
  </si>
  <si>
    <r>
      <t>Mapa religiós de Catalunya per a l'any 2019</t>
    </r>
    <r>
      <rPr>
        <sz val="13"/>
        <rFont val="Calibri"/>
        <family val="2"/>
        <scheme val="minor"/>
      </rPr>
      <t>. Centres de culte per províncies i comarques</t>
    </r>
  </si>
  <si>
    <t>Església catòlica</t>
  </si>
  <si>
    <t>Església evangèlica</t>
  </si>
  <si>
    <t>Testimonis cristians de Jehovà</t>
  </si>
  <si>
    <t>Església ortodoxa</t>
  </si>
  <si>
    <t>Església adventista del setè dia</t>
  </si>
  <si>
    <t>Església de jesucrist  sants dels darrers dies</t>
  </si>
  <si>
    <t>Total general</t>
  </si>
  <si>
    <t>Província de Barcelona</t>
  </si>
  <si>
    <t>Alt Penedès</t>
  </si>
  <si>
    <t>Anoia</t>
  </si>
  <si>
    <t>Bages</t>
  </si>
  <si>
    <t>Baix Llobregat</t>
  </si>
  <si>
    <t>Barcelonès</t>
  </si>
  <si>
    <t>Berguedà</t>
  </si>
  <si>
    <t>Garraf</t>
  </si>
  <si>
    <t>Maresme</t>
  </si>
  <si>
    <t>Moianès</t>
  </si>
  <si>
    <t>Osona</t>
  </si>
  <si>
    <t>Vallès Occidental</t>
  </si>
  <si>
    <t>Vallès Oriental</t>
  </si>
  <si>
    <t>Província de Girona</t>
  </si>
  <si>
    <t>Alt Empordà</t>
  </si>
  <si>
    <t>Baix Empordà</t>
  </si>
  <si>
    <t>Cerdanya</t>
  </si>
  <si>
    <t>Garrotxa</t>
  </si>
  <si>
    <t>Gironès</t>
  </si>
  <si>
    <t>Pla de l'Estany</t>
  </si>
  <si>
    <t>Ripollès</t>
  </si>
  <si>
    <t>Selva</t>
  </si>
  <si>
    <t>Província de Lleida</t>
  </si>
  <si>
    <t>Alt Urgell</t>
  </si>
  <si>
    <t>Alta Ribagorça</t>
  </si>
  <si>
    <t>Garrigues</t>
  </si>
  <si>
    <t>Noguera</t>
  </si>
  <si>
    <t>Pallars Jussà</t>
  </si>
  <si>
    <t>Pallars Sobirà</t>
  </si>
  <si>
    <t>Pla d'Urgell</t>
  </si>
  <si>
    <t>Segarra</t>
  </si>
  <si>
    <t>Segrià</t>
  </si>
  <si>
    <t>Solsonès</t>
  </si>
  <si>
    <t>Urgell</t>
  </si>
  <si>
    <t>Vall d'Aran</t>
  </si>
  <si>
    <t>Província de Tarragona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</si>
  <si>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</si>
  <si>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</si>
  <si>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</si>
  <si>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</si>
  <si>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</si>
  <si>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</si>
  <si>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</si>
  <si>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</si>
  <si>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</si>
  <si>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Terra Alta</t>
  </si>
  <si>
    <t>Total de centres de culte</t>
  </si>
  <si>
    <t>Formació bàsica</t>
  </si>
  <si>
    <t xml:space="preserve">       Cursos</t>
  </si>
  <si>
    <t>n.d.</t>
  </si>
  <si>
    <t xml:space="preserve">       Alumnat</t>
  </si>
  <si>
    <t>Formació a mida</t>
  </si>
  <si>
    <t>Sessions de divulgació i bones pràctiques</t>
  </si>
  <si>
    <t xml:space="preserve">       Sessions</t>
  </si>
  <si>
    <t>Pel·lícules programades</t>
  </si>
  <si>
    <t>Sales de projeccions</t>
  </si>
  <si>
    <t>Entitats col·laboradores</t>
  </si>
  <si>
    <t>Ciutats</t>
  </si>
  <si>
    <t>Presentadors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</si>
</sst>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5" fillId="0" borderId="5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indent="1"/>
    </xf>
    <xf numFmtId="3" fontId="5" fillId="0" borderId="3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5" fillId="0" borderId="2" xfId="0" applyFont="1" applyFill="1" applyBorder="1" applyAlignment="1">
      <alignment horizontal="left" indent="1"/>
    </xf>
    <xf numFmtId="3" fontId="5" fillId="0" borderId="2" xfId="0" applyNumberFormat="1" applyFont="1" applyFill="1" applyBorder="1"/>
    <xf numFmtId="0" fontId="5" fillId="0" borderId="4" xfId="0" applyFont="1" applyFill="1" applyBorder="1"/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9" fillId="2" borderId="0" xfId="3" applyFont="1" applyFill="1"/>
    <xf numFmtId="0" fontId="10" fillId="2" borderId="0" xfId="3" applyFont="1" applyFill="1"/>
    <xf numFmtId="0" fontId="2" fillId="0" borderId="0" xfId="3" applyFont="1"/>
    <xf numFmtId="0" fontId="6" fillId="3" borderId="6" xfId="1" applyFont="1" applyFill="1" applyBorder="1" applyAlignment="1"/>
    <xf numFmtId="0" fontId="6" fillId="3" borderId="6" xfId="1" applyFont="1" applyFill="1" applyBorder="1" applyAlignment="1">
      <alignment wrapText="1"/>
    </xf>
    <xf numFmtId="0" fontId="12" fillId="0" borderId="0" xfId="4"/>
    <xf numFmtId="0" fontId="11" fillId="2" borderId="0" xfId="0" applyFont="1" applyFill="1"/>
    <xf numFmtId="3" fontId="7" fillId="0" borderId="6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4" borderId="2" xfId="0" applyFont="1" applyFill="1" applyBorder="1"/>
    <xf numFmtId="3" fontId="5" fillId="0" borderId="5" xfId="0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/>
    <xf numFmtId="0" fontId="8" fillId="0" borderId="0" xfId="0" applyFont="1" applyFill="1" applyBorder="1"/>
    <xf numFmtId="0" fontId="7" fillId="0" borderId="1" xfId="0" applyFont="1" applyFill="1" applyBorder="1"/>
    <xf numFmtId="0" fontId="5" fillId="0" borderId="6" xfId="0" applyFont="1" applyFill="1" applyBorder="1"/>
    <xf numFmtId="0" fontId="5" fillId="0" borderId="2" xfId="0" applyFont="1" applyFill="1" applyBorder="1"/>
    <xf numFmtId="3" fontId="5" fillId="0" borderId="6" xfId="0" applyNumberFormat="1" applyFont="1" applyFill="1" applyBorder="1" applyAlignment="1">
      <alignment horizontal="right"/>
    </xf>
    <xf numFmtId="0" fontId="5" fillId="0" borderId="3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7" xfId="0" applyFont="1" applyFill="1" applyBorder="1"/>
    <xf numFmtId="3" fontId="7" fillId="0" borderId="2" xfId="0" applyNumberFormat="1" applyFont="1" applyFill="1" applyBorder="1"/>
    <xf numFmtId="0" fontId="7" fillId="0" borderId="4" xfId="2" applyFont="1" applyBorder="1"/>
    <xf numFmtId="3" fontId="5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6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/>
    <xf numFmtId="3" fontId="7" fillId="0" borderId="7" xfId="0" applyNumberFormat="1" applyFont="1" applyFill="1" applyBorder="1"/>
    <xf numFmtId="3" fontId="7" fillId="0" borderId="5" xfId="0" applyNumberFormat="1" applyFont="1" applyFill="1" applyBorder="1"/>
    <xf numFmtId="0" fontId="5" fillId="0" borderId="0" xfId="0" applyFont="1" applyFill="1" applyBorder="1" applyAlignment="1">
      <alignment wrapText="1"/>
    </xf>
    <xf numFmtId="164" fontId="5" fillId="0" borderId="2" xfId="0" applyNumberFormat="1" applyFont="1" applyFill="1" applyBorder="1"/>
    <xf numFmtId="164" fontId="5" fillId="0" borderId="6" xfId="0" applyNumberFormat="1" applyFont="1" applyFill="1" applyBorder="1"/>
    <xf numFmtId="0" fontId="1" fillId="0" borderId="2" xfId="3" quotePrefix="1" applyFont="1" applyBorder="1"/>
    <xf numFmtId="0" fontId="1" fillId="0" borderId="2" xfId="3" applyFont="1" applyBorder="1" applyAlignment="1">
      <alignment horizontal="right" indent="3"/>
    </xf>
    <xf numFmtId="0" fontId="1" fillId="0" borderId="2" xfId="3" applyFont="1" applyBorder="1"/>
    <xf numFmtId="0" fontId="1" fillId="0" borderId="2" xfId="3" quotePrefix="1" applyFont="1" applyBorder="1" applyAlignment="1">
      <alignment horizontal="left"/>
    </xf>
    <xf numFmtId="0" fontId="1" fillId="0" borderId="0" xfId="3" applyFont="1"/>
    <xf numFmtId="3" fontId="5" fillId="0" borderId="9" xfId="0" applyNumberFormat="1" applyFont="1" applyFill="1" applyBorder="1" applyAlignment="1">
      <alignment horizontal="right"/>
    </xf>
    <xf numFmtId="3" fontId="5" fillId="0" borderId="9" xfId="0" applyNumberFormat="1" applyFont="1" applyFill="1" applyBorder="1"/>
    <xf numFmtId="0" fontId="1" fillId="0" borderId="8" xfId="3" applyFont="1" applyBorder="1"/>
    <xf numFmtId="3" fontId="14" fillId="0" borderId="6" xfId="0" applyNumberFormat="1" applyFont="1" applyFill="1" applyBorder="1"/>
    <xf numFmtId="3" fontId="14" fillId="0" borderId="6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/>
    </xf>
    <xf numFmtId="0" fontId="5" fillId="0" borderId="0" xfId="0" applyFont="1"/>
    <xf numFmtId="0" fontId="5" fillId="0" borderId="1" xfId="0" applyFont="1" applyBorder="1"/>
    <xf numFmtId="0" fontId="7" fillId="0" borderId="1" xfId="0" applyFont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indent="1"/>
    </xf>
    <xf numFmtId="3" fontId="7" fillId="0" borderId="4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indent="1"/>
    </xf>
    <xf numFmtId="3" fontId="5" fillId="0" borderId="1" xfId="0" applyNumberFormat="1" applyFont="1" applyFill="1" applyBorder="1"/>
  </cellXfs>
  <cellStyles count="5">
    <cellStyle name="Enllaç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2085975</xdr:colOff>
      <xdr:row>3</xdr:row>
      <xdr:rowOff>171450</xdr:rowOff>
    </xdr:to>
    <xdr:sp macro="" textlink="">
      <xdr:nvSpPr>
        <xdr:cNvPr id="2049" name="Object 1" descr="&quot;&quot;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5"/>
  <sheetViews>
    <sheetView showGridLines="0" tabSelected="1" workbookViewId="0"/>
  </sheetViews>
  <sheetFormatPr defaultColWidth="9.109375" defaultRowHeight="14.4" x14ac:dyDescent="0.3"/>
  <cols>
    <col min="1" max="1" width="4.6640625" style="16" customWidth="1"/>
    <col min="2" max="2" width="9.109375" style="16"/>
    <col min="3" max="3" width="75.6640625" style="16" customWidth="1"/>
    <col min="4" max="4" width="12.6640625" style="16" customWidth="1"/>
    <col min="5" max="5" width="20.6640625" style="16" customWidth="1"/>
    <col min="6" max="16384" width="9.109375" style="16"/>
  </cols>
  <sheetData>
    <row r="5" spans="2:5" x14ac:dyDescent="0.3">
      <c r="B5" s="14" t="s">
        <v>0</v>
      </c>
      <c r="C5" s="15"/>
      <c r="D5" s="15"/>
      <c r="E5" s="15"/>
    </row>
    <row r="6" spans="2:5" ht="17.399999999999999" x14ac:dyDescent="0.35">
      <c r="B6" s="20" t="s">
        <v>1</v>
      </c>
      <c r="C6" s="15"/>
      <c r="D6" s="15"/>
      <c r="E6" s="15"/>
    </row>
    <row r="8" spans="2:5" ht="28.8" x14ac:dyDescent="0.3">
      <c r="B8" s="17" t="s">
        <v>2</v>
      </c>
      <c r="C8" s="17" t="s">
        <v>3</v>
      </c>
      <c r="D8" s="18" t="s">
        <v>4</v>
      </c>
      <c r="E8" s="18" t="s">
        <v>5</v>
      </c>
    </row>
    <row r="9" spans="2:5" x14ac:dyDescent="0.3">
      <c r="B9" s="49">
        <v>1</v>
      </c>
      <c r="C9" s="50" t="str">
        <f>Pàg.1!B2</f>
        <v>Indicadors principals d'afers religiosos</v>
      </c>
      <c r="D9" s="50" t="s">
        <v>6</v>
      </c>
      <c r="E9" s="48" t="s">
        <v>7</v>
      </c>
    </row>
    <row r="10" spans="2:5" x14ac:dyDescent="0.3">
      <c r="B10" s="49">
        <v>2</v>
      </c>
      <c r="C10" s="23" t="str">
        <f>Pàg.2!B2</f>
        <v>Entitats religioses</v>
      </c>
      <c r="D10" s="50" t="s">
        <v>6</v>
      </c>
      <c r="E10" s="48" t="s">
        <v>7</v>
      </c>
    </row>
    <row r="11" spans="2:5" x14ac:dyDescent="0.3">
      <c r="B11" s="49">
        <v>3</v>
      </c>
      <c r="C11" s="23" t="str">
        <f>LEFT(Pàg.3!B2,26)</f>
        <v>Mapa religiós de Catalunya</v>
      </c>
      <c r="D11" s="50" t="s">
        <v>6</v>
      </c>
      <c r="E11" s="51">
        <v>2019</v>
      </c>
    </row>
    <row r="12" spans="2:5" x14ac:dyDescent="0.3">
      <c r="B12" s="49">
        <v>4</v>
      </c>
      <c r="C12" s="23" t="str">
        <f>Pàg.4!B2</f>
        <v xml:space="preserve">Formació en diversitat religiosa </v>
      </c>
      <c r="D12" s="50" t="s">
        <v>6</v>
      </c>
      <c r="E12" s="48" t="s">
        <v>7</v>
      </c>
    </row>
    <row r="13" spans="2:5" x14ac:dyDescent="0.3">
      <c r="B13" s="49">
        <v>5</v>
      </c>
      <c r="C13" s="55" t="s">
        <v>8</v>
      </c>
      <c r="D13" s="55" t="s">
        <v>6</v>
      </c>
      <c r="E13" s="55" t="s">
        <v>9</v>
      </c>
    </row>
    <row r="14" spans="2:5" x14ac:dyDescent="0.3">
      <c r="B14" s="52"/>
      <c r="C14" s="52"/>
      <c r="D14" s="52"/>
      <c r="E14" s="52"/>
    </row>
    <row r="15" spans="2:5" x14ac:dyDescent="0.3">
      <c r="B15" s="52" t="s">
        <v>10</v>
      </c>
      <c r="C15" s="19" t="s">
        <v>11</v>
      </c>
      <c r="D15" s="52"/>
      <c r="E15" s="52"/>
    </row>
  </sheetData>
  <hyperlinks>
    <hyperlink ref="C15" r:id="rId1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workbookViewId="0"/>
  </sheetViews>
  <sheetFormatPr defaultColWidth="9.109375" defaultRowHeight="14.4" x14ac:dyDescent="0.3"/>
  <cols>
    <col min="1" max="1" width="9.109375" style="11"/>
    <col min="2" max="2" width="60.6640625" style="11" customWidth="1"/>
    <col min="3" max="12" width="11.6640625" style="39" customWidth="1"/>
    <col min="13" max="16384" width="9.109375" style="11"/>
  </cols>
  <sheetData>
    <row r="2" spans="2:12" ht="17.399999999999999" x14ac:dyDescent="0.35">
      <c r="B2" s="27" t="s">
        <v>12</v>
      </c>
    </row>
    <row r="4" spans="2:12" ht="15" thickBot="1" x14ac:dyDescent="0.35">
      <c r="B4" s="12"/>
      <c r="C4" s="13">
        <v>2010</v>
      </c>
      <c r="D4" s="13">
        <v>2011</v>
      </c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</row>
    <row r="5" spans="2:12" x14ac:dyDescent="0.3">
      <c r="B5" s="37" t="s">
        <v>13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x14ac:dyDescent="0.3">
      <c r="B6" s="1" t="s">
        <v>14</v>
      </c>
      <c r="C6" s="25">
        <f>Pàg.2!C5</f>
        <v>7838</v>
      </c>
      <c r="D6" s="25">
        <f>Pàg.2!D5</f>
        <v>7948</v>
      </c>
      <c r="E6" s="25">
        <f>Pàg.2!E5</f>
        <v>7985</v>
      </c>
      <c r="F6" s="25">
        <f>Pàg.2!F5</f>
        <v>7958</v>
      </c>
      <c r="G6" s="25">
        <f>Pàg.2!G5</f>
        <v>7958</v>
      </c>
      <c r="H6" s="25">
        <f>Pàg.2!H5</f>
        <v>8060</v>
      </c>
      <c r="I6" s="25">
        <f>Pàg.2!I5</f>
        <v>8016</v>
      </c>
      <c r="J6" s="25">
        <f>Pàg.2!J5</f>
        <v>8035</v>
      </c>
      <c r="K6" s="25">
        <f>Pàg.2!K5</f>
        <v>8126</v>
      </c>
      <c r="L6" s="25">
        <f>Pàg.2!L5</f>
        <v>8165</v>
      </c>
    </row>
    <row r="7" spans="2:12" x14ac:dyDescent="0.3">
      <c r="B7" s="1" t="s">
        <v>15</v>
      </c>
      <c r="C7" s="25" t="str">
        <f>Pàg.2!C22</f>
        <v>-</v>
      </c>
      <c r="D7" s="25" t="str">
        <f>Pàg.2!D22</f>
        <v>-</v>
      </c>
      <c r="E7" s="25" t="str">
        <f>Pàg.2!E22</f>
        <v>-</v>
      </c>
      <c r="F7" s="25" t="str">
        <f>Pàg.2!F22</f>
        <v>-</v>
      </c>
      <c r="G7" s="25" t="str">
        <f>Pàg.2!G22</f>
        <v>-</v>
      </c>
      <c r="H7" s="25" t="str">
        <f>Pàg.2!H22</f>
        <v>-</v>
      </c>
      <c r="I7" s="25">
        <f>Pàg.2!I22</f>
        <v>45</v>
      </c>
      <c r="J7" s="25" t="str">
        <f>Pàg.2!J22</f>
        <v>-</v>
      </c>
      <c r="K7" s="25">
        <f>Pàg.2!K22</f>
        <v>75</v>
      </c>
      <c r="L7" s="25">
        <f>Pàg.2!L22</f>
        <v>38</v>
      </c>
    </row>
    <row r="8" spans="2:12" x14ac:dyDescent="0.3">
      <c r="B8" s="1" t="s">
        <v>16</v>
      </c>
      <c r="C8" s="25" t="str">
        <f>Pàg.2!C24</f>
        <v>-</v>
      </c>
      <c r="D8" s="25" t="str">
        <f>Pàg.2!D24</f>
        <v>-</v>
      </c>
      <c r="E8" s="25" t="str">
        <f>Pàg.2!E24</f>
        <v>-</v>
      </c>
      <c r="F8" s="25" t="str">
        <f>Pàg.2!F24</f>
        <v>-</v>
      </c>
      <c r="G8" s="25" t="str">
        <f>Pàg.2!G24</f>
        <v>-</v>
      </c>
      <c r="H8" s="25" t="str">
        <f>Pàg.2!H24</f>
        <v>-</v>
      </c>
      <c r="I8" s="25">
        <f>Pàg.2!I24</f>
        <v>148717.65</v>
      </c>
      <c r="J8" s="25" t="str">
        <f>Pàg.2!J24</f>
        <v>-</v>
      </c>
      <c r="K8" s="25">
        <f>Pàg.2!K24</f>
        <v>398331.29</v>
      </c>
      <c r="L8" s="25">
        <f>Pàg.2!L24</f>
        <v>187935.82</v>
      </c>
    </row>
    <row r="9" spans="2:12" ht="15" thickBot="1" x14ac:dyDescent="0.35">
      <c r="B9" s="1" t="s">
        <v>17</v>
      </c>
      <c r="C9" s="9">
        <f>Pàg.2!C26</f>
        <v>175</v>
      </c>
      <c r="D9" s="9">
        <f>Pàg.2!D26</f>
        <v>68</v>
      </c>
      <c r="E9" s="9">
        <f>Pàg.2!E26</f>
        <v>94</v>
      </c>
      <c r="F9" s="9">
        <f>Pàg.2!F26</f>
        <v>119</v>
      </c>
      <c r="G9" s="9">
        <f>Pàg.2!G26</f>
        <v>127</v>
      </c>
      <c r="H9" s="9">
        <f>Pàg.2!H26</f>
        <v>99</v>
      </c>
      <c r="I9" s="9">
        <f>Pàg.2!I26</f>
        <v>181</v>
      </c>
      <c r="J9" s="9">
        <f>Pàg.2!J26</f>
        <v>152</v>
      </c>
      <c r="K9" s="9">
        <f>Pàg.2!K26</f>
        <v>144</v>
      </c>
      <c r="L9" s="9">
        <f>Pàg.2!L26</f>
        <v>275</v>
      </c>
    </row>
    <row r="10" spans="2:12" x14ac:dyDescent="0.3">
      <c r="B10" s="37" t="s">
        <v>18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2:12" x14ac:dyDescent="0.3">
      <c r="B11" s="1" t="s">
        <v>19</v>
      </c>
      <c r="C11" s="25">
        <f>SUM(Pàg.4!C6,Pàg.4!C9,Pàg.4!C12)</f>
        <v>16</v>
      </c>
      <c r="D11" s="25">
        <f>SUM(Pàg.4!D6,Pàg.4!D9,Pàg.4!D12)</f>
        <v>19</v>
      </c>
      <c r="E11" s="25">
        <f>SUM(Pàg.4!E6,Pàg.4!E9,Pàg.4!E12)</f>
        <v>13</v>
      </c>
      <c r="F11" s="25">
        <f>SUM(Pàg.4!F6,Pàg.4!F9,Pàg.4!F12)</f>
        <v>10</v>
      </c>
      <c r="G11" s="25">
        <f>SUM(Pàg.4!G6,Pàg.4!G9,Pàg.4!G12)</f>
        <v>24</v>
      </c>
      <c r="H11" s="25">
        <f>SUM(Pàg.4!H6,Pàg.4!H9,Pàg.4!H12)</f>
        <v>43</v>
      </c>
      <c r="I11" s="25">
        <f>SUM(Pàg.4!I6,Pàg.4!I9,Pàg.4!I12)</f>
        <v>46</v>
      </c>
      <c r="J11" s="25">
        <f>SUM(Pàg.4!J6,Pàg.4!J9,Pàg.4!J12)</f>
        <v>47</v>
      </c>
      <c r="K11" s="25">
        <f>SUM(Pàg.4!K6,Pàg.4!K9,Pàg.4!K12)</f>
        <v>53</v>
      </c>
      <c r="L11" s="25">
        <f>SUM(Pàg.4!L6,Pàg.4!L9,Pàg.4!L12)</f>
        <v>70</v>
      </c>
    </row>
    <row r="12" spans="2:12" ht="15" thickBot="1" x14ac:dyDescent="0.35">
      <c r="B12" s="1" t="s">
        <v>20</v>
      </c>
      <c r="C12" s="25">
        <f>SUM(Pàg.4!C7,Pàg.4!C10,Pàg.4!C13)</f>
        <v>400</v>
      </c>
      <c r="D12" s="25">
        <f>SUM(Pàg.4!D7,Pàg.4!D10,Pàg.4!D13)</f>
        <v>475</v>
      </c>
      <c r="E12" s="25">
        <f>SUM(Pàg.4!E7,Pàg.4!E10,Pàg.4!E13)</f>
        <v>400</v>
      </c>
      <c r="F12" s="25">
        <f>SUM(Pàg.4!F7,Pàg.4!F10,Pàg.4!F13)</f>
        <v>362</v>
      </c>
      <c r="G12" s="25">
        <f>SUM(Pàg.4!G7,Pàg.4!G10,Pàg.4!G13)</f>
        <v>870</v>
      </c>
      <c r="H12" s="25">
        <f>SUM(Pàg.4!H7,Pàg.4!H10,Pàg.4!H13)</f>
        <v>1075</v>
      </c>
      <c r="I12" s="25">
        <f>SUM(Pàg.4!I7,Pàg.4!I10,Pàg.4!I13)</f>
        <v>1625</v>
      </c>
      <c r="J12" s="25">
        <f>SUM(Pàg.4!J7,Pàg.4!J10,Pàg.4!J13)</f>
        <v>1250</v>
      </c>
      <c r="K12" s="25">
        <f>SUM(Pàg.4!K7,Pàg.4!K10,Pàg.4!K13)</f>
        <v>1575</v>
      </c>
      <c r="L12" s="25">
        <f>SUM(Pàg.4!L7,Pàg.4!L10,Pàg.4!L13)</f>
        <v>1585</v>
      </c>
    </row>
    <row r="13" spans="2:12" x14ac:dyDescent="0.3">
      <c r="B13" s="37" t="s">
        <v>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2:12" x14ac:dyDescent="0.3">
      <c r="B14" s="1" t="s">
        <v>21</v>
      </c>
      <c r="C14" s="25" t="str">
        <f>Pàg.5!C6</f>
        <v>-</v>
      </c>
      <c r="D14" s="25" t="str">
        <f>Pàg.5!D6</f>
        <v>-</v>
      </c>
      <c r="E14" s="25" t="str">
        <f>Pàg.5!E6</f>
        <v>-</v>
      </c>
      <c r="F14" s="25" t="str">
        <f>Pàg.5!F6</f>
        <v>-</v>
      </c>
      <c r="G14" s="25">
        <f>Pàg.5!G6</f>
        <v>24</v>
      </c>
      <c r="H14" s="25">
        <f>Pàg.5!H6</f>
        <v>30</v>
      </c>
      <c r="I14" s="25">
        <f>Pàg.5!I6</f>
        <v>46</v>
      </c>
      <c r="J14" s="25">
        <f>Pàg.5!J6</f>
        <v>69</v>
      </c>
      <c r="K14" s="25">
        <f>Pàg.5!K6</f>
        <v>72</v>
      </c>
      <c r="L14" s="25">
        <f>Pàg.5!L6</f>
        <v>75</v>
      </c>
    </row>
    <row r="15" spans="2:12" ht="15" thickBot="1" x14ac:dyDescent="0.35">
      <c r="B15" s="2" t="s">
        <v>22</v>
      </c>
      <c r="C15" s="10" t="str">
        <f>Pàg.5!C11</f>
        <v>-</v>
      </c>
      <c r="D15" s="10" t="str">
        <f>Pàg.5!D11</f>
        <v>-</v>
      </c>
      <c r="E15" s="10" t="str">
        <f>Pàg.5!E11</f>
        <v>-</v>
      </c>
      <c r="F15" s="10" t="str">
        <f>Pàg.5!F11</f>
        <v>-</v>
      </c>
      <c r="G15" s="10">
        <f>Pàg.5!G11</f>
        <v>2000</v>
      </c>
      <c r="H15" s="10">
        <f>Pàg.5!H11</f>
        <v>3000</v>
      </c>
      <c r="I15" s="10">
        <f>Pàg.5!I11</f>
        <v>5000</v>
      </c>
      <c r="J15" s="10">
        <f>Pàg.5!J11</f>
        <v>5300</v>
      </c>
      <c r="K15" s="10">
        <f>Pàg.5!K11</f>
        <v>5000</v>
      </c>
      <c r="L15" s="10">
        <f>Pàg.5!L11</f>
        <v>5100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2:L31"/>
  <sheetViews>
    <sheetView zoomScaleNormal="100" workbookViewId="0"/>
  </sheetViews>
  <sheetFormatPr defaultColWidth="9.109375" defaultRowHeight="14.4" x14ac:dyDescent="0.3"/>
  <cols>
    <col min="1" max="1" width="9.109375" style="22"/>
    <col min="2" max="2" width="60.6640625" style="22" customWidth="1"/>
    <col min="3" max="3" width="11.6640625" style="22" customWidth="1"/>
    <col min="4" max="4" width="12.6640625" style="22" customWidth="1"/>
    <col min="5" max="17" width="11.6640625" style="22" customWidth="1"/>
    <col min="18" max="16384" width="9.109375" style="22"/>
  </cols>
  <sheetData>
    <row r="2" spans="2:12" ht="17.399999999999999" x14ac:dyDescent="0.35">
      <c r="B2" s="27" t="s">
        <v>13</v>
      </c>
    </row>
    <row r="4" spans="2:12" ht="15" thickBot="1" x14ac:dyDescent="0.35">
      <c r="B4" s="12"/>
      <c r="C4" s="13">
        <v>2010</v>
      </c>
      <c r="D4" s="13">
        <v>2011</v>
      </c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28">
        <v>2018</v>
      </c>
      <c r="L4" s="28">
        <v>2019</v>
      </c>
    </row>
    <row r="5" spans="2:12" ht="15" customHeight="1" x14ac:dyDescent="0.3">
      <c r="B5" s="4" t="s">
        <v>23</v>
      </c>
      <c r="C5" s="5">
        <f t="shared" ref="C5:L5" si="0">SUM(C6:C19)</f>
        <v>7838</v>
      </c>
      <c r="D5" s="5">
        <f t="shared" si="0"/>
        <v>7948</v>
      </c>
      <c r="E5" s="5">
        <f t="shared" si="0"/>
        <v>7985</v>
      </c>
      <c r="F5" s="5">
        <f t="shared" si="0"/>
        <v>7958</v>
      </c>
      <c r="G5" s="5">
        <f t="shared" si="0"/>
        <v>7958</v>
      </c>
      <c r="H5" s="5">
        <f t="shared" si="0"/>
        <v>8060</v>
      </c>
      <c r="I5" s="5">
        <f t="shared" si="0"/>
        <v>8016</v>
      </c>
      <c r="J5" s="5">
        <f t="shared" si="0"/>
        <v>8035</v>
      </c>
      <c r="K5" s="5">
        <f t="shared" si="0"/>
        <v>8126</v>
      </c>
      <c r="L5" s="5">
        <f t="shared" si="0"/>
        <v>8165</v>
      </c>
    </row>
    <row r="6" spans="2:12" x14ac:dyDescent="0.3">
      <c r="B6" s="6" t="s">
        <v>24</v>
      </c>
      <c r="C6" s="7">
        <v>6729</v>
      </c>
      <c r="D6" s="7">
        <v>6729</v>
      </c>
      <c r="E6" s="7">
        <v>6729</v>
      </c>
      <c r="F6" s="7">
        <v>6701</v>
      </c>
      <c r="G6" s="7">
        <v>6701</v>
      </c>
      <c r="H6" s="7">
        <v>6701</v>
      </c>
      <c r="I6" s="7">
        <v>6701</v>
      </c>
      <c r="J6" s="7">
        <v>6701</v>
      </c>
      <c r="K6" s="7">
        <v>6701</v>
      </c>
      <c r="L6" s="7">
        <v>6701</v>
      </c>
    </row>
    <row r="7" spans="2:12" x14ac:dyDescent="0.3">
      <c r="B7" s="6" t="s">
        <v>25</v>
      </c>
      <c r="C7" s="7">
        <v>600</v>
      </c>
      <c r="D7" s="7">
        <v>640</v>
      </c>
      <c r="E7" s="7">
        <v>657</v>
      </c>
      <c r="F7" s="7">
        <v>657</v>
      </c>
      <c r="G7" s="7">
        <v>657</v>
      </c>
      <c r="H7" s="7">
        <v>724</v>
      </c>
      <c r="I7" s="7">
        <v>675</v>
      </c>
      <c r="J7" s="7">
        <v>684</v>
      </c>
      <c r="K7" s="7">
        <v>764</v>
      </c>
      <c r="L7" s="7">
        <v>796</v>
      </c>
    </row>
    <row r="8" spans="2:12" x14ac:dyDescent="0.3">
      <c r="B8" s="6" t="s">
        <v>26</v>
      </c>
      <c r="C8" s="9">
        <v>195</v>
      </c>
      <c r="D8" s="7">
        <v>219</v>
      </c>
      <c r="E8" s="7">
        <v>232</v>
      </c>
      <c r="F8" s="7">
        <v>231</v>
      </c>
      <c r="G8" s="7">
        <v>231</v>
      </c>
      <c r="H8" s="7">
        <v>256</v>
      </c>
      <c r="I8" s="7">
        <v>264</v>
      </c>
      <c r="J8" s="7">
        <v>270</v>
      </c>
      <c r="K8" s="7">
        <v>280</v>
      </c>
      <c r="L8" s="7">
        <v>283</v>
      </c>
    </row>
    <row r="9" spans="2:12" x14ac:dyDescent="0.3">
      <c r="B9" s="6" t="s">
        <v>27</v>
      </c>
      <c r="C9" s="7">
        <v>131</v>
      </c>
      <c r="D9" s="7">
        <v>130</v>
      </c>
      <c r="E9" s="7">
        <v>126</v>
      </c>
      <c r="F9" s="7">
        <v>126</v>
      </c>
      <c r="G9" s="7">
        <v>126</v>
      </c>
      <c r="H9" s="7">
        <v>118</v>
      </c>
      <c r="I9" s="7">
        <v>119</v>
      </c>
      <c r="J9" s="7">
        <v>119</v>
      </c>
      <c r="K9" s="7">
        <v>119</v>
      </c>
      <c r="L9" s="7">
        <v>119</v>
      </c>
    </row>
    <row r="10" spans="2:12" x14ac:dyDescent="0.3">
      <c r="B10" s="6" t="s">
        <v>28</v>
      </c>
      <c r="C10" s="7">
        <v>55</v>
      </c>
      <c r="D10" s="7">
        <v>61</v>
      </c>
      <c r="E10" s="7">
        <v>66</v>
      </c>
      <c r="F10" s="7">
        <v>66</v>
      </c>
      <c r="G10" s="7">
        <v>66</v>
      </c>
      <c r="H10" s="7">
        <v>68</v>
      </c>
      <c r="I10" s="7">
        <v>68</v>
      </c>
      <c r="J10" s="7">
        <v>70</v>
      </c>
      <c r="K10" s="7">
        <v>71</v>
      </c>
      <c r="L10" s="7">
        <v>71</v>
      </c>
    </row>
    <row r="11" spans="2:12" x14ac:dyDescent="0.3">
      <c r="B11" s="6" t="s">
        <v>29</v>
      </c>
      <c r="C11" s="7">
        <v>30</v>
      </c>
      <c r="D11" s="7">
        <v>47</v>
      </c>
      <c r="E11" s="7">
        <v>52</v>
      </c>
      <c r="F11" s="7">
        <v>52</v>
      </c>
      <c r="G11" s="7">
        <v>52</v>
      </c>
      <c r="H11" s="7">
        <v>55</v>
      </c>
      <c r="I11" s="7">
        <v>54</v>
      </c>
      <c r="J11" s="7">
        <v>55</v>
      </c>
      <c r="K11" s="7">
        <v>57</v>
      </c>
      <c r="L11" s="7">
        <v>57</v>
      </c>
    </row>
    <row r="12" spans="2:12" x14ac:dyDescent="0.3">
      <c r="B12" s="6" t="s">
        <v>30</v>
      </c>
      <c r="C12" s="7">
        <v>34</v>
      </c>
      <c r="D12" s="7">
        <v>32</v>
      </c>
      <c r="E12" s="7">
        <v>28</v>
      </c>
      <c r="F12" s="7">
        <v>28</v>
      </c>
      <c r="G12" s="7">
        <v>28</v>
      </c>
      <c r="H12" s="7">
        <v>27</v>
      </c>
      <c r="I12" s="7">
        <v>27</v>
      </c>
      <c r="J12" s="7">
        <v>29</v>
      </c>
      <c r="K12" s="7">
        <v>29</v>
      </c>
      <c r="L12" s="7">
        <v>30</v>
      </c>
    </row>
    <row r="13" spans="2:12" x14ac:dyDescent="0.3">
      <c r="B13" s="6" t="s">
        <v>31</v>
      </c>
      <c r="C13" s="7">
        <v>20</v>
      </c>
      <c r="D13" s="7">
        <v>22</v>
      </c>
      <c r="E13" s="7">
        <v>23</v>
      </c>
      <c r="F13" s="7">
        <v>23</v>
      </c>
      <c r="G13" s="7">
        <v>23</v>
      </c>
      <c r="H13" s="7">
        <v>24</v>
      </c>
      <c r="I13" s="7">
        <v>24</v>
      </c>
      <c r="J13" s="7">
        <v>24</v>
      </c>
      <c r="K13" s="7">
        <v>24</v>
      </c>
      <c r="L13" s="7">
        <v>25</v>
      </c>
    </row>
    <row r="14" spans="2:12" x14ac:dyDescent="0.3">
      <c r="B14" s="6" t="s">
        <v>32</v>
      </c>
      <c r="C14" s="7">
        <v>14</v>
      </c>
      <c r="D14" s="7">
        <v>13</v>
      </c>
      <c r="E14" s="7">
        <v>13</v>
      </c>
      <c r="F14" s="7">
        <v>13</v>
      </c>
      <c r="G14" s="7">
        <v>13</v>
      </c>
      <c r="H14" s="7">
        <v>15</v>
      </c>
      <c r="I14" s="7">
        <v>15</v>
      </c>
      <c r="J14" s="7">
        <v>15</v>
      </c>
      <c r="K14" s="7">
        <v>15</v>
      </c>
      <c r="L14" s="7">
        <v>15</v>
      </c>
    </row>
    <row r="15" spans="2:12" x14ac:dyDescent="0.3">
      <c r="B15" s="6" t="s">
        <v>33</v>
      </c>
      <c r="C15" s="7">
        <v>9</v>
      </c>
      <c r="D15" s="7">
        <v>11</v>
      </c>
      <c r="E15" s="7">
        <v>12</v>
      </c>
      <c r="F15" s="7">
        <v>9</v>
      </c>
      <c r="G15" s="7">
        <v>9</v>
      </c>
      <c r="H15" s="7">
        <v>10</v>
      </c>
      <c r="I15" s="7">
        <v>10</v>
      </c>
      <c r="J15" s="7">
        <v>10</v>
      </c>
      <c r="K15" s="7">
        <v>11</v>
      </c>
      <c r="L15" s="7">
        <v>11</v>
      </c>
    </row>
    <row r="16" spans="2:12" x14ac:dyDescent="0.3">
      <c r="B16" s="6" t="s">
        <v>34</v>
      </c>
      <c r="C16" s="7">
        <v>11</v>
      </c>
      <c r="D16" s="7">
        <v>7</v>
      </c>
      <c r="E16" s="7">
        <v>8</v>
      </c>
      <c r="F16" s="7">
        <v>12</v>
      </c>
      <c r="G16" s="7">
        <v>12</v>
      </c>
      <c r="H16" s="7">
        <v>9</v>
      </c>
      <c r="I16" s="7">
        <v>11</v>
      </c>
      <c r="J16" s="7">
        <v>10</v>
      </c>
      <c r="K16" s="7">
        <v>10</v>
      </c>
      <c r="L16" s="7">
        <v>10</v>
      </c>
    </row>
    <row r="17" spans="1:12" x14ac:dyDescent="0.3">
      <c r="B17" s="6" t="s">
        <v>35</v>
      </c>
      <c r="C17" s="7">
        <v>6</v>
      </c>
      <c r="D17" s="7">
        <v>4</v>
      </c>
      <c r="E17" s="7">
        <v>5</v>
      </c>
      <c r="F17" s="7">
        <v>5</v>
      </c>
      <c r="G17" s="7">
        <v>5</v>
      </c>
      <c r="H17" s="7">
        <v>6</v>
      </c>
      <c r="I17" s="7">
        <v>6</v>
      </c>
      <c r="J17" s="7">
        <v>6</v>
      </c>
      <c r="K17" s="7">
        <v>6</v>
      </c>
      <c r="L17" s="7">
        <v>6</v>
      </c>
    </row>
    <row r="18" spans="1:12" x14ac:dyDescent="0.3">
      <c r="B18" s="6" t="s">
        <v>36</v>
      </c>
      <c r="C18" s="7">
        <v>4</v>
      </c>
      <c r="D18" s="7">
        <v>4</v>
      </c>
      <c r="E18" s="7">
        <v>4</v>
      </c>
      <c r="F18" s="7">
        <v>4</v>
      </c>
      <c r="G18" s="7">
        <v>4</v>
      </c>
      <c r="H18" s="7">
        <v>4</v>
      </c>
      <c r="I18" s="7">
        <v>4</v>
      </c>
      <c r="J18" s="7">
        <v>4</v>
      </c>
      <c r="K18" s="7">
        <v>4</v>
      </c>
      <c r="L18" s="7">
        <v>4</v>
      </c>
    </row>
    <row r="19" spans="1:12" ht="15" thickBot="1" x14ac:dyDescent="0.35">
      <c r="B19" s="2" t="s">
        <v>37</v>
      </c>
      <c r="C19" s="10"/>
      <c r="D19" s="3">
        <v>29</v>
      </c>
      <c r="E19" s="3">
        <v>30</v>
      </c>
      <c r="F19" s="3">
        <v>31</v>
      </c>
      <c r="G19" s="3">
        <v>31</v>
      </c>
      <c r="H19" s="3">
        <v>43</v>
      </c>
      <c r="I19" s="3">
        <v>38</v>
      </c>
      <c r="J19" s="3">
        <v>38</v>
      </c>
      <c r="K19" s="3">
        <v>35</v>
      </c>
      <c r="L19" s="3">
        <v>37</v>
      </c>
    </row>
    <row r="20" spans="1:12" s="11" customFormat="1" x14ac:dyDescent="0.3">
      <c r="B20" s="4" t="s">
        <v>38</v>
      </c>
      <c r="C20" s="31"/>
      <c r="D20" s="40"/>
      <c r="E20" s="40"/>
      <c r="F20" s="40"/>
      <c r="G20" s="40"/>
      <c r="H20" s="40"/>
      <c r="I20" s="40"/>
      <c r="J20" s="40"/>
      <c r="K20" s="40"/>
      <c r="L20" s="40"/>
    </row>
    <row r="21" spans="1:12" s="11" customFormat="1" x14ac:dyDescent="0.3">
      <c r="A21" s="22"/>
      <c r="B21" s="6" t="s">
        <v>39</v>
      </c>
      <c r="C21" s="41" t="s">
        <v>40</v>
      </c>
      <c r="D21" s="41" t="s">
        <v>40</v>
      </c>
      <c r="E21" s="41" t="s">
        <v>40</v>
      </c>
      <c r="F21" s="41" t="s">
        <v>40</v>
      </c>
      <c r="G21" s="41" t="s">
        <v>40</v>
      </c>
      <c r="H21" s="41" t="s">
        <v>40</v>
      </c>
      <c r="I21" s="7">
        <v>70</v>
      </c>
      <c r="J21" s="41" t="s">
        <v>40</v>
      </c>
      <c r="K21" s="7">
        <v>94</v>
      </c>
      <c r="L21" s="7">
        <v>48</v>
      </c>
    </row>
    <row r="22" spans="1:12" s="11" customFormat="1" x14ac:dyDescent="0.3">
      <c r="A22" s="22"/>
      <c r="B22" s="6" t="s">
        <v>15</v>
      </c>
      <c r="C22" s="31" t="s">
        <v>40</v>
      </c>
      <c r="D22" s="31" t="s">
        <v>40</v>
      </c>
      <c r="E22" s="31" t="s">
        <v>40</v>
      </c>
      <c r="F22" s="31" t="s">
        <v>40</v>
      </c>
      <c r="G22" s="31" t="s">
        <v>40</v>
      </c>
      <c r="H22" s="31" t="s">
        <v>40</v>
      </c>
      <c r="I22" s="40">
        <v>45</v>
      </c>
      <c r="J22" s="31" t="s">
        <v>40</v>
      </c>
      <c r="K22" s="40">
        <v>75</v>
      </c>
      <c r="L22" s="40">
        <v>38</v>
      </c>
    </row>
    <row r="23" spans="1:12" s="11" customFormat="1" x14ac:dyDescent="0.3">
      <c r="A23" s="22"/>
      <c r="B23" s="6" t="s">
        <v>41</v>
      </c>
      <c r="C23" s="9" t="s">
        <v>40</v>
      </c>
      <c r="D23" s="9" t="s">
        <v>40</v>
      </c>
      <c r="E23" s="9" t="s">
        <v>40</v>
      </c>
      <c r="F23" s="9" t="s">
        <v>40</v>
      </c>
      <c r="G23" s="9" t="s">
        <v>40</v>
      </c>
      <c r="H23" s="9" t="s">
        <v>40</v>
      </c>
      <c r="I23" s="46">
        <v>150000</v>
      </c>
      <c r="J23" s="9" t="s">
        <v>40</v>
      </c>
      <c r="K23" s="46">
        <v>400000</v>
      </c>
      <c r="L23" s="46">
        <v>190000</v>
      </c>
    </row>
    <row r="24" spans="1:12" s="11" customFormat="1" x14ac:dyDescent="0.3">
      <c r="A24" s="22"/>
      <c r="B24" s="6" t="s">
        <v>16</v>
      </c>
      <c r="C24" s="31" t="s">
        <v>40</v>
      </c>
      <c r="D24" s="31" t="s">
        <v>40</v>
      </c>
      <c r="E24" s="31" t="s">
        <v>40</v>
      </c>
      <c r="F24" s="31" t="s">
        <v>40</v>
      </c>
      <c r="G24" s="31" t="s">
        <v>40</v>
      </c>
      <c r="H24" s="31" t="s">
        <v>40</v>
      </c>
      <c r="I24" s="47">
        <v>148717.65</v>
      </c>
      <c r="J24" s="31" t="s">
        <v>40</v>
      </c>
      <c r="K24" s="47">
        <v>398331.29</v>
      </c>
      <c r="L24" s="47">
        <v>187935.82</v>
      </c>
    </row>
    <row r="25" spans="1:12" s="11" customFormat="1" ht="15" thickBot="1" x14ac:dyDescent="0.35">
      <c r="A25" s="22"/>
      <c r="B25" s="6" t="s">
        <v>42</v>
      </c>
      <c r="C25" s="9" t="s">
        <v>40</v>
      </c>
      <c r="D25" s="9" t="s">
        <v>40</v>
      </c>
      <c r="E25" s="9" t="s">
        <v>40</v>
      </c>
      <c r="F25" s="9" t="s">
        <v>40</v>
      </c>
      <c r="G25" s="9" t="s">
        <v>40</v>
      </c>
      <c r="H25" s="9" t="s">
        <v>40</v>
      </c>
      <c r="I25" s="46">
        <v>3304.84</v>
      </c>
      <c r="J25" s="9" t="s">
        <v>40</v>
      </c>
      <c r="K25" s="46">
        <v>5311.08</v>
      </c>
      <c r="L25" s="46">
        <v>4945.67</v>
      </c>
    </row>
    <row r="26" spans="1:12" x14ac:dyDescent="0.3">
      <c r="B26" s="4" t="s">
        <v>43</v>
      </c>
      <c r="C26" s="5">
        <f>SUM(C27,C28)</f>
        <v>175</v>
      </c>
      <c r="D26" s="5">
        <f t="shared" ref="D26:L26" si="1">SUM(D27:D28)</f>
        <v>68</v>
      </c>
      <c r="E26" s="5">
        <f t="shared" si="1"/>
        <v>94</v>
      </c>
      <c r="F26" s="5">
        <f t="shared" si="1"/>
        <v>119</v>
      </c>
      <c r="G26" s="5">
        <f t="shared" si="1"/>
        <v>127</v>
      </c>
      <c r="H26" s="5">
        <f t="shared" si="1"/>
        <v>99</v>
      </c>
      <c r="I26" s="5">
        <f t="shared" si="1"/>
        <v>181</v>
      </c>
      <c r="J26" s="5">
        <f t="shared" si="1"/>
        <v>152</v>
      </c>
      <c r="K26" s="4">
        <f t="shared" si="1"/>
        <v>144</v>
      </c>
      <c r="L26" s="4">
        <f t="shared" si="1"/>
        <v>275</v>
      </c>
    </row>
    <row r="27" spans="1:12" x14ac:dyDescent="0.3">
      <c r="B27" s="6" t="s">
        <v>44</v>
      </c>
      <c r="C27" s="7">
        <v>85</v>
      </c>
      <c r="D27" s="7">
        <v>13</v>
      </c>
      <c r="E27" s="7">
        <v>10</v>
      </c>
      <c r="F27" s="7">
        <v>53</v>
      </c>
      <c r="G27" s="7">
        <v>70</v>
      </c>
      <c r="H27" s="7">
        <v>53</v>
      </c>
      <c r="I27" s="7">
        <v>81</v>
      </c>
      <c r="J27" s="7">
        <v>77</v>
      </c>
      <c r="K27" s="30">
        <v>75</v>
      </c>
      <c r="L27" s="30">
        <v>161</v>
      </c>
    </row>
    <row r="28" spans="1:12" ht="15" thickBot="1" x14ac:dyDescent="0.35">
      <c r="B28" s="2" t="s">
        <v>45</v>
      </c>
      <c r="C28" s="3">
        <v>90</v>
      </c>
      <c r="D28" s="3">
        <v>55</v>
      </c>
      <c r="E28" s="3">
        <v>84</v>
      </c>
      <c r="F28" s="3">
        <v>66</v>
      </c>
      <c r="G28" s="3">
        <v>57</v>
      </c>
      <c r="H28" s="3">
        <v>46</v>
      </c>
      <c r="I28" s="3">
        <v>100</v>
      </c>
      <c r="J28" s="3">
        <v>75</v>
      </c>
      <c r="K28" s="32">
        <v>69</v>
      </c>
      <c r="L28" s="32">
        <v>114</v>
      </c>
    </row>
    <row r="30" spans="1:12" x14ac:dyDescent="0.3">
      <c r="B30" s="22" t="s">
        <v>46</v>
      </c>
    </row>
    <row r="31" spans="1:12" x14ac:dyDescent="0.3">
      <c r="B31" s="11" t="s">
        <v>47</v>
      </c>
    </row>
  </sheetData>
  <phoneticPr fontId="3" type="noConversion"/>
  <pageMargins left="0.74803149606299213" right="0.74803149606299213" top="0.98425196850393704" bottom="0.98425196850393704" header="0" footer="0"/>
  <pageSetup paperSize="9" scale="50" fitToHeight="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zoomScaleNormal="100" workbookViewId="0"/>
  </sheetViews>
  <sheetFormatPr defaultColWidth="9.109375" defaultRowHeight="14.4" x14ac:dyDescent="0.3"/>
  <cols>
    <col min="1" max="1" width="9.109375" style="22"/>
    <col min="2" max="2" width="28.5546875" style="22" customWidth="1"/>
    <col min="3" max="17" width="11.44140625" style="22" customWidth="1"/>
    <col min="18" max="16384" width="9.109375" style="22"/>
  </cols>
  <sheetData>
    <row r="2" spans="2:17" ht="17.399999999999999" x14ac:dyDescent="0.35">
      <c r="B2" s="27" t="s">
        <v>48</v>
      </c>
      <c r="H2" s="45"/>
      <c r="I2" s="45"/>
      <c r="J2" s="45"/>
      <c r="K2" s="45"/>
    </row>
    <row r="4" spans="2:17" ht="58.2" thickBot="1" x14ac:dyDescent="0.35">
      <c r="B4" s="33"/>
      <c r="C4" s="34" t="s">
        <v>49</v>
      </c>
      <c r="D4" s="34" t="s">
        <v>50</v>
      </c>
      <c r="E4" s="34" t="s">
        <v>26</v>
      </c>
      <c r="F4" s="34" t="s">
        <v>51</v>
      </c>
      <c r="G4" s="34" t="s">
        <v>28</v>
      </c>
      <c r="H4" s="34" t="s">
        <v>30</v>
      </c>
      <c r="I4" s="34" t="s">
        <v>52</v>
      </c>
      <c r="J4" s="34" t="s">
        <v>53</v>
      </c>
      <c r="K4" s="34" t="s">
        <v>54</v>
      </c>
      <c r="L4" s="34" t="s">
        <v>33</v>
      </c>
      <c r="M4" s="34" t="s">
        <v>34</v>
      </c>
      <c r="N4" s="34" t="s">
        <v>35</v>
      </c>
      <c r="O4" s="34" t="s">
        <v>36</v>
      </c>
      <c r="P4" s="34" t="s">
        <v>37</v>
      </c>
      <c r="Q4" s="34" t="s">
        <v>55</v>
      </c>
    </row>
    <row r="5" spans="2:17" x14ac:dyDescent="0.3">
      <c r="B5" s="4" t="s">
        <v>56</v>
      </c>
      <c r="C5" s="5">
        <f>SUM(C6:C17)</f>
        <v>3027</v>
      </c>
      <c r="D5" s="5">
        <f t="shared" ref="D5:P5" si="0">SUM(D6:D17)</f>
        <v>578</v>
      </c>
      <c r="E5" s="5">
        <f>SUM(E6:E17)</f>
        <v>161</v>
      </c>
      <c r="F5" s="5">
        <f t="shared" si="0"/>
        <v>80</v>
      </c>
      <c r="G5" s="5">
        <f t="shared" si="0"/>
        <v>47</v>
      </c>
      <c r="H5" s="5">
        <f t="shared" si="0"/>
        <v>23</v>
      </c>
      <c r="I5" s="5">
        <f>SUM(I6:I17)</f>
        <v>20</v>
      </c>
      <c r="J5" s="5">
        <f t="shared" si="0"/>
        <v>18</v>
      </c>
      <c r="K5" s="5">
        <f t="shared" si="0"/>
        <v>11</v>
      </c>
      <c r="L5" s="5">
        <f t="shared" si="0"/>
        <v>5</v>
      </c>
      <c r="M5" s="5">
        <f t="shared" si="0"/>
        <v>9</v>
      </c>
      <c r="N5" s="5">
        <f t="shared" si="0"/>
        <v>6</v>
      </c>
      <c r="O5" s="5">
        <f t="shared" si="0"/>
        <v>4</v>
      </c>
      <c r="P5" s="5">
        <f t="shared" si="0"/>
        <v>26</v>
      </c>
      <c r="Q5" s="5">
        <f t="shared" ref="Q5:Q51" si="1">SUM(C5:P5)</f>
        <v>4015</v>
      </c>
    </row>
    <row r="6" spans="2:17" x14ac:dyDescent="0.3">
      <c r="B6" s="6" t="s">
        <v>57</v>
      </c>
      <c r="C6" s="7">
        <v>102</v>
      </c>
      <c r="D6" s="7">
        <v>7</v>
      </c>
      <c r="E6" s="7">
        <v>7</v>
      </c>
      <c r="F6" s="7">
        <v>2</v>
      </c>
      <c r="G6" s="7">
        <v>1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36">
        <f t="shared" si="1"/>
        <v>121</v>
      </c>
    </row>
    <row r="7" spans="2:17" x14ac:dyDescent="0.3">
      <c r="B7" s="6" t="s">
        <v>58</v>
      </c>
      <c r="C7" s="7">
        <v>159</v>
      </c>
      <c r="D7" s="7">
        <v>7</v>
      </c>
      <c r="E7" s="7">
        <v>6</v>
      </c>
      <c r="F7" s="7">
        <v>2</v>
      </c>
      <c r="G7" s="7">
        <v>0</v>
      </c>
      <c r="H7" s="7">
        <v>1</v>
      </c>
      <c r="I7" s="7">
        <v>1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36">
        <f t="shared" si="1"/>
        <v>178</v>
      </c>
    </row>
    <row r="8" spans="2:17" x14ac:dyDescent="0.3">
      <c r="B8" s="6" t="s">
        <v>59</v>
      </c>
      <c r="C8" s="7">
        <v>304</v>
      </c>
      <c r="D8" s="7">
        <v>19</v>
      </c>
      <c r="E8" s="7">
        <v>9</v>
      </c>
      <c r="F8" s="7">
        <v>3</v>
      </c>
      <c r="G8" s="7">
        <v>2</v>
      </c>
      <c r="H8" s="7">
        <v>1</v>
      </c>
      <c r="I8" s="7">
        <v>2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36">
        <f t="shared" si="1"/>
        <v>341</v>
      </c>
    </row>
    <row r="9" spans="2:17" x14ac:dyDescent="0.3">
      <c r="B9" s="6" t="s">
        <v>60</v>
      </c>
      <c r="C9" s="7">
        <v>129</v>
      </c>
      <c r="D9" s="7">
        <v>66</v>
      </c>
      <c r="E9" s="7">
        <v>23</v>
      </c>
      <c r="F9" s="7">
        <v>16</v>
      </c>
      <c r="G9" s="7">
        <v>0</v>
      </c>
      <c r="H9" s="7">
        <v>1</v>
      </c>
      <c r="I9" s="7">
        <v>0</v>
      </c>
      <c r="J9" s="7">
        <v>1</v>
      </c>
      <c r="K9" s="7">
        <v>2</v>
      </c>
      <c r="L9" s="7">
        <v>0</v>
      </c>
      <c r="M9" s="7">
        <v>0</v>
      </c>
      <c r="N9" s="7">
        <v>1</v>
      </c>
      <c r="O9" s="7">
        <v>0</v>
      </c>
      <c r="P9" s="7">
        <v>2</v>
      </c>
      <c r="Q9" s="36">
        <f t="shared" si="1"/>
        <v>241</v>
      </c>
    </row>
    <row r="10" spans="2:17" x14ac:dyDescent="0.3">
      <c r="B10" s="6" t="s">
        <v>61</v>
      </c>
      <c r="C10" s="7">
        <v>809</v>
      </c>
      <c r="D10" s="7">
        <v>265</v>
      </c>
      <c r="E10" s="7">
        <v>42</v>
      </c>
      <c r="F10" s="7">
        <v>23</v>
      </c>
      <c r="G10" s="7">
        <v>28</v>
      </c>
      <c r="H10" s="7">
        <v>15</v>
      </c>
      <c r="I10" s="7">
        <v>14</v>
      </c>
      <c r="J10" s="7">
        <v>9</v>
      </c>
      <c r="K10" s="7">
        <v>3</v>
      </c>
      <c r="L10" s="7">
        <v>4</v>
      </c>
      <c r="M10" s="7">
        <v>2</v>
      </c>
      <c r="N10" s="7">
        <v>5</v>
      </c>
      <c r="O10" s="7">
        <v>4</v>
      </c>
      <c r="P10" s="7">
        <v>17</v>
      </c>
      <c r="Q10" s="36">
        <f t="shared" si="1"/>
        <v>1240</v>
      </c>
    </row>
    <row r="11" spans="2:17" x14ac:dyDescent="0.3">
      <c r="B11" s="6" t="s">
        <v>62</v>
      </c>
      <c r="C11" s="7">
        <v>192</v>
      </c>
      <c r="D11" s="7">
        <v>4</v>
      </c>
      <c r="E11" s="7">
        <v>3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36">
        <f t="shared" si="1"/>
        <v>200</v>
      </c>
    </row>
    <row r="12" spans="2:17" x14ac:dyDescent="0.3">
      <c r="B12" s="6" t="s">
        <v>63</v>
      </c>
      <c r="C12" s="7">
        <v>28</v>
      </c>
      <c r="D12" s="7">
        <v>15</v>
      </c>
      <c r="E12" s="7">
        <v>2</v>
      </c>
      <c r="F12" s="7">
        <v>2</v>
      </c>
      <c r="G12" s="7">
        <v>2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36">
        <f t="shared" si="1"/>
        <v>50</v>
      </c>
    </row>
    <row r="13" spans="2:17" x14ac:dyDescent="0.3">
      <c r="B13" s="6" t="s">
        <v>64</v>
      </c>
      <c r="C13" s="7">
        <v>188</v>
      </c>
      <c r="D13" s="7">
        <v>28</v>
      </c>
      <c r="E13" s="7">
        <v>18</v>
      </c>
      <c r="F13" s="7">
        <v>8</v>
      </c>
      <c r="G13" s="7">
        <v>8</v>
      </c>
      <c r="H13" s="7">
        <v>1</v>
      </c>
      <c r="I13" s="7">
        <v>0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36">
        <f t="shared" si="1"/>
        <v>253</v>
      </c>
    </row>
    <row r="14" spans="2:17" x14ac:dyDescent="0.3">
      <c r="B14" s="6" t="s">
        <v>65</v>
      </c>
      <c r="C14" s="7">
        <v>110</v>
      </c>
      <c r="D14" s="7">
        <v>2</v>
      </c>
      <c r="E14" s="7">
        <v>1</v>
      </c>
      <c r="F14" s="7">
        <v>1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36">
        <f t="shared" si="1"/>
        <v>115</v>
      </c>
    </row>
    <row r="15" spans="2:17" x14ac:dyDescent="0.3">
      <c r="B15" s="6" t="s">
        <v>66</v>
      </c>
      <c r="C15" s="7">
        <v>529</v>
      </c>
      <c r="D15" s="7">
        <v>30</v>
      </c>
      <c r="E15" s="7">
        <v>8</v>
      </c>
      <c r="F15" s="7">
        <v>2</v>
      </c>
      <c r="G15" s="7">
        <v>4</v>
      </c>
      <c r="H15" s="7">
        <v>0</v>
      </c>
      <c r="I15" s="7">
        <v>1</v>
      </c>
      <c r="J15" s="7">
        <v>1</v>
      </c>
      <c r="K15" s="7">
        <v>1</v>
      </c>
      <c r="L15" s="7">
        <v>1</v>
      </c>
      <c r="M15" s="7">
        <v>0</v>
      </c>
      <c r="N15" s="7">
        <v>0</v>
      </c>
      <c r="O15" s="7">
        <v>0</v>
      </c>
      <c r="P15" s="7">
        <v>1</v>
      </c>
      <c r="Q15" s="36">
        <f t="shared" si="1"/>
        <v>578</v>
      </c>
    </row>
    <row r="16" spans="2:17" x14ac:dyDescent="0.3">
      <c r="B16" s="6" t="s">
        <v>67</v>
      </c>
      <c r="C16" s="7">
        <v>254</v>
      </c>
      <c r="D16" s="7">
        <v>100</v>
      </c>
      <c r="E16" s="7">
        <v>19</v>
      </c>
      <c r="F16" s="7">
        <v>13</v>
      </c>
      <c r="G16" s="7">
        <v>0</v>
      </c>
      <c r="H16" s="7">
        <v>0</v>
      </c>
      <c r="I16" s="7">
        <v>1</v>
      </c>
      <c r="J16" s="7">
        <v>2</v>
      </c>
      <c r="K16" s="7">
        <v>2</v>
      </c>
      <c r="L16" s="7">
        <v>0</v>
      </c>
      <c r="M16" s="7">
        <v>7</v>
      </c>
      <c r="N16" s="7">
        <v>0</v>
      </c>
      <c r="O16" s="7">
        <v>0</v>
      </c>
      <c r="P16" s="7">
        <v>3</v>
      </c>
      <c r="Q16" s="36">
        <f t="shared" si="1"/>
        <v>401</v>
      </c>
    </row>
    <row r="17" spans="2:17" ht="15" thickBot="1" x14ac:dyDescent="0.35">
      <c r="B17" s="2" t="s">
        <v>68</v>
      </c>
      <c r="C17" s="3">
        <v>223</v>
      </c>
      <c r="D17" s="3">
        <v>35</v>
      </c>
      <c r="E17" s="3">
        <v>23</v>
      </c>
      <c r="F17" s="3">
        <v>7</v>
      </c>
      <c r="G17" s="3">
        <v>2</v>
      </c>
      <c r="H17" s="3">
        <v>3</v>
      </c>
      <c r="I17" s="3">
        <v>0</v>
      </c>
      <c r="J17" s="3">
        <v>2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42">
        <f t="shared" si="1"/>
        <v>297</v>
      </c>
    </row>
    <row r="18" spans="2:17" x14ac:dyDescent="0.3">
      <c r="B18" s="4" t="s">
        <v>69</v>
      </c>
      <c r="C18" s="5">
        <f>SUM(C19:C26)</f>
        <v>1175</v>
      </c>
      <c r="D18" s="5">
        <f t="shared" ref="D18:P18" si="2">SUM(D19:D26)</f>
        <v>91</v>
      </c>
      <c r="E18" s="5">
        <f>SUM(E19:E26)</f>
        <v>57</v>
      </c>
      <c r="F18" s="5">
        <f t="shared" si="2"/>
        <v>13</v>
      </c>
      <c r="G18" s="5">
        <f t="shared" si="2"/>
        <v>15</v>
      </c>
      <c r="H18" s="5">
        <f t="shared" si="2"/>
        <v>2</v>
      </c>
      <c r="I18" s="5">
        <f>SUM(I19:I26)</f>
        <v>16</v>
      </c>
      <c r="J18" s="5">
        <f t="shared" si="2"/>
        <v>3</v>
      </c>
      <c r="K18" s="5">
        <f t="shared" si="2"/>
        <v>1</v>
      </c>
      <c r="L18" s="5">
        <f t="shared" si="2"/>
        <v>5</v>
      </c>
      <c r="M18" s="5">
        <f t="shared" si="2"/>
        <v>1</v>
      </c>
      <c r="N18" s="5">
        <f t="shared" si="2"/>
        <v>0</v>
      </c>
      <c r="O18" s="5">
        <f t="shared" si="2"/>
        <v>0</v>
      </c>
      <c r="P18" s="5">
        <f t="shared" si="2"/>
        <v>3</v>
      </c>
      <c r="Q18" s="5">
        <f t="shared" si="1"/>
        <v>1382</v>
      </c>
    </row>
    <row r="19" spans="2:17" x14ac:dyDescent="0.3">
      <c r="B19" s="6" t="s">
        <v>70</v>
      </c>
      <c r="C19" s="7">
        <v>197</v>
      </c>
      <c r="D19" s="7">
        <v>22</v>
      </c>
      <c r="E19" s="7">
        <v>14</v>
      </c>
      <c r="F19" s="7">
        <v>2</v>
      </c>
      <c r="G19" s="7">
        <v>3</v>
      </c>
      <c r="H19" s="7">
        <v>2</v>
      </c>
      <c r="I19" s="7">
        <v>2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36">
        <f t="shared" si="1"/>
        <v>244</v>
      </c>
    </row>
    <row r="20" spans="2:17" x14ac:dyDescent="0.3">
      <c r="B20" s="6" t="s">
        <v>71</v>
      </c>
      <c r="C20" s="7">
        <v>143</v>
      </c>
      <c r="D20" s="7">
        <v>11</v>
      </c>
      <c r="E20" s="7">
        <v>10</v>
      </c>
      <c r="F20" s="7">
        <v>4</v>
      </c>
      <c r="G20" s="7">
        <v>2</v>
      </c>
      <c r="H20" s="7">
        <v>0</v>
      </c>
      <c r="I20" s="7">
        <v>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36">
        <f t="shared" si="1"/>
        <v>173</v>
      </c>
    </row>
    <row r="21" spans="2:17" x14ac:dyDescent="0.3">
      <c r="B21" s="6" t="s">
        <v>72</v>
      </c>
      <c r="C21" s="7">
        <v>99</v>
      </c>
      <c r="D21" s="7">
        <v>2</v>
      </c>
      <c r="E21" s="7">
        <v>0</v>
      </c>
      <c r="F21" s="7">
        <v>1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36">
        <f t="shared" si="1"/>
        <v>103</v>
      </c>
    </row>
    <row r="22" spans="2:17" x14ac:dyDescent="0.3">
      <c r="B22" s="6" t="s">
        <v>73</v>
      </c>
      <c r="C22" s="7">
        <v>158</v>
      </c>
      <c r="D22" s="7">
        <v>6</v>
      </c>
      <c r="E22" s="7">
        <v>3</v>
      </c>
      <c r="F22" s="7">
        <v>1</v>
      </c>
      <c r="G22" s="7">
        <v>3</v>
      </c>
      <c r="H22" s="7">
        <v>0</v>
      </c>
      <c r="I22" s="7">
        <v>2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36">
        <f t="shared" si="1"/>
        <v>174</v>
      </c>
    </row>
    <row r="23" spans="2:17" x14ac:dyDescent="0.3">
      <c r="B23" s="6" t="s">
        <v>74</v>
      </c>
      <c r="C23" s="7">
        <v>172</v>
      </c>
      <c r="D23" s="7">
        <v>35</v>
      </c>
      <c r="E23" s="7">
        <v>12</v>
      </c>
      <c r="F23" s="7">
        <v>1</v>
      </c>
      <c r="G23" s="7">
        <v>3</v>
      </c>
      <c r="H23" s="7">
        <v>0</v>
      </c>
      <c r="I23" s="7">
        <v>3</v>
      </c>
      <c r="J23" s="7">
        <v>2</v>
      </c>
      <c r="K23" s="7">
        <v>1</v>
      </c>
      <c r="L23" s="7">
        <v>2</v>
      </c>
      <c r="M23" s="7">
        <v>1</v>
      </c>
      <c r="N23" s="7">
        <v>0</v>
      </c>
      <c r="O23" s="7">
        <v>0</v>
      </c>
      <c r="P23" s="7">
        <v>2</v>
      </c>
      <c r="Q23" s="36">
        <f t="shared" si="1"/>
        <v>234</v>
      </c>
    </row>
    <row r="24" spans="2:17" x14ac:dyDescent="0.3">
      <c r="B24" s="6" t="s">
        <v>75</v>
      </c>
      <c r="C24" s="7">
        <v>84</v>
      </c>
      <c r="D24" s="7">
        <v>1</v>
      </c>
      <c r="E24" s="7">
        <v>2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36">
        <f t="shared" si="1"/>
        <v>88</v>
      </c>
    </row>
    <row r="25" spans="2:17" x14ac:dyDescent="0.3">
      <c r="B25" s="6" t="s">
        <v>76</v>
      </c>
      <c r="C25" s="7">
        <v>159</v>
      </c>
      <c r="D25" s="7">
        <v>2</v>
      </c>
      <c r="E25" s="7">
        <v>2</v>
      </c>
      <c r="F25" s="7">
        <v>1</v>
      </c>
      <c r="G25" s="7">
        <v>1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36">
        <f t="shared" si="1"/>
        <v>166</v>
      </c>
    </row>
    <row r="26" spans="2:17" ht="15" thickBot="1" x14ac:dyDescent="0.35">
      <c r="B26" s="2" t="s">
        <v>77</v>
      </c>
      <c r="C26" s="3">
        <v>163</v>
      </c>
      <c r="D26" s="3">
        <v>12</v>
      </c>
      <c r="E26" s="3">
        <v>14</v>
      </c>
      <c r="F26" s="3">
        <v>2</v>
      </c>
      <c r="G26" s="3">
        <v>3</v>
      </c>
      <c r="H26" s="3">
        <v>0</v>
      </c>
      <c r="I26" s="3">
        <v>4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  <c r="Q26" s="42">
        <f t="shared" si="1"/>
        <v>200</v>
      </c>
    </row>
    <row r="27" spans="2:17" x14ac:dyDescent="0.3">
      <c r="B27" s="4" t="s">
        <v>78</v>
      </c>
      <c r="C27" s="5">
        <f>SUM(C28:C39)</f>
        <v>1798</v>
      </c>
      <c r="D27" s="5">
        <f t="shared" ref="D27:P27" si="3">SUM(D28:D39)</f>
        <v>47</v>
      </c>
      <c r="E27" s="5">
        <f>SUM(E28:E39)</f>
        <v>27</v>
      </c>
      <c r="F27" s="5">
        <f t="shared" si="3"/>
        <v>12</v>
      </c>
      <c r="G27" s="5">
        <f t="shared" si="3"/>
        <v>4</v>
      </c>
      <c r="H27" s="5">
        <f t="shared" si="3"/>
        <v>2</v>
      </c>
      <c r="I27" s="5">
        <f>SUM(I28:I39)</f>
        <v>13</v>
      </c>
      <c r="J27" s="5">
        <f t="shared" si="3"/>
        <v>3</v>
      </c>
      <c r="K27" s="5">
        <f t="shared" si="3"/>
        <v>2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  <c r="P27" s="5">
        <f t="shared" si="3"/>
        <v>2</v>
      </c>
      <c r="Q27" s="5">
        <f t="shared" si="1"/>
        <v>1910</v>
      </c>
    </row>
    <row r="28" spans="2:17" x14ac:dyDescent="0.3">
      <c r="B28" s="6" t="s">
        <v>79</v>
      </c>
      <c r="C28" s="7">
        <v>241</v>
      </c>
      <c r="D28" s="7">
        <v>2</v>
      </c>
      <c r="E28" s="7">
        <v>1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36">
        <f t="shared" si="1"/>
        <v>246</v>
      </c>
    </row>
    <row r="29" spans="2:17" x14ac:dyDescent="0.3">
      <c r="B29" s="6" t="s">
        <v>80</v>
      </c>
      <c r="C29" s="7">
        <v>76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36">
        <f t="shared" si="1"/>
        <v>78</v>
      </c>
    </row>
    <row r="30" spans="2:17" x14ac:dyDescent="0.3">
      <c r="B30" s="6" t="s">
        <v>81</v>
      </c>
      <c r="C30" s="7">
        <v>54</v>
      </c>
      <c r="D30" s="7">
        <v>1</v>
      </c>
      <c r="E30" s="7">
        <v>2</v>
      </c>
      <c r="F30" s="7">
        <v>1</v>
      </c>
      <c r="G30" s="7">
        <v>1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36">
        <f t="shared" si="1"/>
        <v>60</v>
      </c>
    </row>
    <row r="31" spans="2:17" x14ac:dyDescent="0.3">
      <c r="B31" s="6" t="s">
        <v>82</v>
      </c>
      <c r="C31" s="7">
        <v>282</v>
      </c>
      <c r="D31" s="7">
        <v>5</v>
      </c>
      <c r="E31" s="7">
        <v>3</v>
      </c>
      <c r="F31" s="7">
        <v>1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36">
        <f t="shared" si="1"/>
        <v>293</v>
      </c>
    </row>
    <row r="32" spans="2:17" x14ac:dyDescent="0.3">
      <c r="B32" s="6" t="s">
        <v>83</v>
      </c>
      <c r="C32" s="7">
        <v>259</v>
      </c>
      <c r="D32" s="7">
        <v>3</v>
      </c>
      <c r="E32" s="7">
        <v>2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36">
        <f t="shared" si="1"/>
        <v>265</v>
      </c>
    </row>
    <row r="33" spans="2:17" x14ac:dyDescent="0.3">
      <c r="B33" s="6" t="s">
        <v>84</v>
      </c>
      <c r="C33" s="7">
        <v>201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36">
        <f t="shared" si="1"/>
        <v>202</v>
      </c>
    </row>
    <row r="34" spans="2:17" x14ac:dyDescent="0.3">
      <c r="B34" s="6" t="s">
        <v>85</v>
      </c>
      <c r="C34" s="7">
        <v>32</v>
      </c>
      <c r="D34" s="7">
        <v>4</v>
      </c>
      <c r="E34" s="7">
        <v>2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36">
        <f t="shared" si="1"/>
        <v>39</v>
      </c>
    </row>
    <row r="35" spans="2:17" x14ac:dyDescent="0.3">
      <c r="B35" s="6" t="s">
        <v>86</v>
      </c>
      <c r="C35" s="7">
        <v>163</v>
      </c>
      <c r="D35" s="7">
        <v>1</v>
      </c>
      <c r="E35" s="7">
        <v>2</v>
      </c>
      <c r="F35" s="7">
        <v>1</v>
      </c>
      <c r="G35" s="7">
        <v>0</v>
      </c>
      <c r="H35" s="7">
        <v>0</v>
      </c>
      <c r="I35" s="7">
        <v>4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36">
        <f t="shared" si="1"/>
        <v>171</v>
      </c>
    </row>
    <row r="36" spans="2:17" x14ac:dyDescent="0.3">
      <c r="B36" s="6" t="s">
        <v>87</v>
      </c>
      <c r="C36" s="7">
        <v>175</v>
      </c>
      <c r="D36" s="7">
        <v>24</v>
      </c>
      <c r="E36" s="7">
        <v>11</v>
      </c>
      <c r="F36" s="7">
        <v>3</v>
      </c>
      <c r="G36" s="7">
        <v>3</v>
      </c>
      <c r="H36" s="7">
        <v>2</v>
      </c>
      <c r="I36" s="7">
        <v>3</v>
      </c>
      <c r="J36" s="7">
        <v>2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36">
        <f t="shared" si="1"/>
        <v>225</v>
      </c>
    </row>
    <row r="37" spans="2:17" x14ac:dyDescent="0.3">
      <c r="B37" s="6" t="s">
        <v>88</v>
      </c>
      <c r="C37" s="7">
        <v>151</v>
      </c>
      <c r="D37" s="7">
        <v>1</v>
      </c>
      <c r="E37" s="7">
        <v>1</v>
      </c>
      <c r="F37" s="7">
        <v>1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36">
        <f t="shared" si="1"/>
        <v>155</v>
      </c>
    </row>
    <row r="38" spans="2:17" x14ac:dyDescent="0.3">
      <c r="B38" s="6" t="s">
        <v>89</v>
      </c>
      <c r="C38" s="7">
        <v>94</v>
      </c>
      <c r="D38" s="7">
        <v>6</v>
      </c>
      <c r="E38" s="7">
        <v>3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36">
        <f t="shared" si="1"/>
        <v>104</v>
      </c>
    </row>
    <row r="39" spans="2:17" ht="15" thickBot="1" x14ac:dyDescent="0.35">
      <c r="B39" s="2" t="s">
        <v>90</v>
      </c>
      <c r="C39" s="3">
        <v>70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42">
        <f t="shared" si="1"/>
        <v>72</v>
      </c>
    </row>
    <row r="40" spans="2:17" x14ac:dyDescent="0.3">
      <c r="B40" s="4" t="s">
        <v>91</v>
      </c>
      <c r="C40" s="5">
        <f>SUM(C41:C50)</f>
        <v>701</v>
      </c>
      <c r="D40" s="5">
        <f t="shared" ref="D40:P40" si="4">SUM(D41:D50)</f>
        <v>80</v>
      </c>
      <c r="E40" s="5">
        <f>SUM(E41:E50)</f>
        <v>38</v>
      </c>
      <c r="F40" s="5">
        <f t="shared" si="4"/>
        <v>14</v>
      </c>
      <c r="G40" s="5">
        <f t="shared" si="4"/>
        <v>5</v>
      </c>
      <c r="H40" s="5">
        <f t="shared" si="4"/>
        <v>3</v>
      </c>
      <c r="I40" s="5">
        <f>SUM(I41:I50)</f>
        <v>8</v>
      </c>
      <c r="J40" s="5">
        <f t="shared" si="4"/>
        <v>1</v>
      </c>
      <c r="K40" s="5">
        <f t="shared" si="4"/>
        <v>1</v>
      </c>
      <c r="L40" s="5">
        <f t="shared" si="4"/>
        <v>1</v>
      </c>
      <c r="M40" s="5">
        <f t="shared" si="4"/>
        <v>0</v>
      </c>
      <c r="N40" s="5">
        <f t="shared" si="4"/>
        <v>0</v>
      </c>
      <c r="O40" s="5">
        <f t="shared" si="4"/>
        <v>0</v>
      </c>
      <c r="P40" s="5">
        <f t="shared" si="4"/>
        <v>6</v>
      </c>
      <c r="Q40" s="5">
        <f t="shared" si="1"/>
        <v>858</v>
      </c>
    </row>
    <row r="41" spans="2:17" x14ac:dyDescent="0.3">
      <c r="B41" s="6" t="s">
        <v>92</v>
      </c>
      <c r="C41" s="7">
        <v>77</v>
      </c>
      <c r="D41" s="7">
        <v>4</v>
      </c>
      <c r="E41" s="7">
        <v>2</v>
      </c>
      <c r="F41" s="7">
        <v>1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36">
        <f t="shared" si="1"/>
        <v>85</v>
      </c>
    </row>
    <row r="42" spans="2:17" x14ac:dyDescent="0.3">
      <c r="B42" s="6" t="s">
        <v>93</v>
      </c>
      <c r="C42" s="7">
        <v>117</v>
      </c>
      <c r="D42" s="7">
        <v>24</v>
      </c>
      <c r="E42" s="7">
        <v>3</v>
      </c>
      <c r="F42" s="7">
        <v>3</v>
      </c>
      <c r="G42" s="7">
        <v>2</v>
      </c>
      <c r="H42" s="7">
        <v>1</v>
      </c>
      <c r="I42" s="7">
        <v>2</v>
      </c>
      <c r="J42" s="7">
        <v>1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2</v>
      </c>
      <c r="Q42" s="36">
        <f t="shared" si="1"/>
        <v>156</v>
      </c>
    </row>
    <row r="43" spans="2:17" x14ac:dyDescent="0.3">
      <c r="B43" s="6" t="s">
        <v>94</v>
      </c>
      <c r="C43" s="7">
        <v>67</v>
      </c>
      <c r="D43" s="7">
        <v>8</v>
      </c>
      <c r="E43" s="7">
        <v>6</v>
      </c>
      <c r="F43" s="7">
        <v>1</v>
      </c>
      <c r="G43" s="7">
        <v>1</v>
      </c>
      <c r="H43" s="7">
        <v>0</v>
      </c>
      <c r="I43" s="7">
        <v>2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36">
        <f t="shared" si="1"/>
        <v>85</v>
      </c>
    </row>
    <row r="44" spans="2:17" x14ac:dyDescent="0.3">
      <c r="B44" s="6" t="s">
        <v>95</v>
      </c>
      <c r="C44" s="7">
        <v>58</v>
      </c>
      <c r="D44" s="7">
        <v>6</v>
      </c>
      <c r="E44" s="7">
        <v>5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36">
        <f t="shared" si="1"/>
        <v>71</v>
      </c>
    </row>
    <row r="45" spans="2:17" x14ac:dyDescent="0.3">
      <c r="B45" s="6" t="s">
        <v>96</v>
      </c>
      <c r="C45" s="7">
        <v>95</v>
      </c>
      <c r="D45" s="7">
        <v>0</v>
      </c>
      <c r="E45" s="7">
        <v>3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36">
        <f t="shared" si="1"/>
        <v>99</v>
      </c>
    </row>
    <row r="46" spans="2:17" x14ac:dyDescent="0.3">
      <c r="B46" s="6" t="s">
        <v>97</v>
      </c>
      <c r="C46" s="7">
        <v>33</v>
      </c>
      <c r="D46" s="7">
        <v>6</v>
      </c>
      <c r="E46" s="7">
        <v>7</v>
      </c>
      <c r="F46" s="7">
        <v>2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36">
        <f t="shared" si="1"/>
        <v>49</v>
      </c>
    </row>
    <row r="47" spans="2:17" x14ac:dyDescent="0.3">
      <c r="B47" s="6" t="s">
        <v>98</v>
      </c>
      <c r="C47" s="7">
        <v>50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1</v>
      </c>
      <c r="Q47" s="36">
        <f t="shared" si="1"/>
        <v>52</v>
      </c>
    </row>
    <row r="48" spans="2:17" x14ac:dyDescent="0.3">
      <c r="B48" s="6" t="s">
        <v>99</v>
      </c>
      <c r="C48" s="7">
        <v>42</v>
      </c>
      <c r="D48" s="7">
        <v>1</v>
      </c>
      <c r="E48" s="7">
        <v>2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36">
        <f t="shared" si="1"/>
        <v>46</v>
      </c>
    </row>
    <row r="49" spans="2:17" x14ac:dyDescent="0.3">
      <c r="B49" s="6" t="s">
        <v>100</v>
      </c>
      <c r="C49" s="7">
        <v>120</v>
      </c>
      <c r="D49" s="7">
        <v>31</v>
      </c>
      <c r="E49" s="7">
        <v>9</v>
      </c>
      <c r="F49" s="7">
        <v>3</v>
      </c>
      <c r="G49" s="7">
        <v>1</v>
      </c>
      <c r="H49" s="7">
        <v>2</v>
      </c>
      <c r="I49" s="7">
        <v>2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v>3</v>
      </c>
      <c r="Q49" s="36">
        <f t="shared" si="1"/>
        <v>172</v>
      </c>
    </row>
    <row r="50" spans="2:17" ht="15" thickBot="1" x14ac:dyDescent="0.35">
      <c r="B50" s="2" t="s">
        <v>101</v>
      </c>
      <c r="C50" s="3">
        <v>42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42">
        <f t="shared" si="1"/>
        <v>43</v>
      </c>
    </row>
    <row r="51" spans="2:17" ht="15" thickBot="1" x14ac:dyDescent="0.35">
      <c r="B51" s="35" t="s">
        <v>102</v>
      </c>
      <c r="C51" s="43">
        <f>C5+C18+C27+C40</f>
        <v>6701</v>
      </c>
      <c r="D51" s="43">
        <f t="shared" ref="D51:P51" si="5">D5+D18+D27+D40</f>
        <v>796</v>
      </c>
      <c r="E51" s="43">
        <f>E5+E18+E27+E40</f>
        <v>283</v>
      </c>
      <c r="F51" s="43">
        <f t="shared" si="5"/>
        <v>119</v>
      </c>
      <c r="G51" s="43">
        <f t="shared" si="5"/>
        <v>71</v>
      </c>
      <c r="H51" s="43">
        <f t="shared" si="5"/>
        <v>30</v>
      </c>
      <c r="I51" s="43">
        <f>I5+I18+I27+I40</f>
        <v>57</v>
      </c>
      <c r="J51" s="43">
        <f t="shared" si="5"/>
        <v>25</v>
      </c>
      <c r="K51" s="43">
        <f t="shared" si="5"/>
        <v>15</v>
      </c>
      <c r="L51" s="43">
        <f t="shared" si="5"/>
        <v>11</v>
      </c>
      <c r="M51" s="43">
        <f t="shared" si="5"/>
        <v>10</v>
      </c>
      <c r="N51" s="43">
        <f t="shared" si="5"/>
        <v>6</v>
      </c>
      <c r="O51" s="43">
        <f t="shared" si="5"/>
        <v>4</v>
      </c>
      <c r="P51" s="43">
        <f t="shared" si="5"/>
        <v>37</v>
      </c>
      <c r="Q51" s="43">
        <f t="shared" si="1"/>
        <v>8165</v>
      </c>
    </row>
    <row r="52" spans="2:17" x14ac:dyDescent="0.3">
      <c r="B52" s="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44"/>
    </row>
  </sheetData>
  <pageMargins left="0.74803149606299213" right="0.74803149606299213" top="0.98425196850393704" bottom="0.98425196850393704" header="0" footer="0"/>
  <pageSetup paperSize="9" scale="50" fitToHeight="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pageSetUpPr fitToPage="1"/>
  </sheetPr>
  <dimension ref="A2:L15"/>
  <sheetViews>
    <sheetView zoomScaleNormal="100" workbookViewId="0"/>
  </sheetViews>
  <sheetFormatPr defaultColWidth="9.109375" defaultRowHeight="14.4" x14ac:dyDescent="0.3"/>
  <cols>
    <col min="1" max="1" width="9.109375" style="22"/>
    <col min="2" max="2" width="60.6640625" style="11" customWidth="1"/>
    <col min="3" max="12" width="11.6640625" style="11" customWidth="1"/>
    <col min="13" max="17" width="10.6640625" style="11" customWidth="1"/>
    <col min="18" max="16384" width="9.109375" style="11"/>
  </cols>
  <sheetData>
    <row r="2" spans="2:12" ht="17.399999999999999" x14ac:dyDescent="0.35">
      <c r="B2" s="27" t="s">
        <v>18</v>
      </c>
    </row>
    <row r="4" spans="2:12" ht="15" thickBot="1" x14ac:dyDescent="0.35">
      <c r="B4" s="58"/>
      <c r="C4" s="13">
        <v>2010</v>
      </c>
      <c r="D4" s="13">
        <v>2011</v>
      </c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28">
        <v>2018</v>
      </c>
      <c r="L4" s="28">
        <v>2019</v>
      </c>
    </row>
    <row r="5" spans="2:12" x14ac:dyDescent="0.3">
      <c r="B5" s="4" t="s">
        <v>103</v>
      </c>
      <c r="C5" s="56"/>
      <c r="D5" s="56"/>
      <c r="E5" s="56"/>
      <c r="F5" s="56"/>
      <c r="G5" s="56"/>
      <c r="H5" s="56"/>
      <c r="I5" s="56"/>
      <c r="J5" s="57"/>
      <c r="K5" s="56"/>
      <c r="L5" s="56"/>
    </row>
    <row r="6" spans="2:12" x14ac:dyDescent="0.3">
      <c r="B6" s="60" t="s">
        <v>104</v>
      </c>
      <c r="C6" s="24">
        <v>6</v>
      </c>
      <c r="D6" s="24">
        <v>6</v>
      </c>
      <c r="E6" s="25" t="s">
        <v>105</v>
      </c>
      <c r="F6" s="24">
        <v>4</v>
      </c>
      <c r="G6" s="24">
        <v>13</v>
      </c>
      <c r="H6" s="24">
        <v>15</v>
      </c>
      <c r="I6" s="24">
        <v>13</v>
      </c>
      <c r="J6" s="25">
        <v>10</v>
      </c>
      <c r="K6" s="24">
        <v>8</v>
      </c>
      <c r="L6" s="24">
        <v>8</v>
      </c>
    </row>
    <row r="7" spans="2:12" ht="15" thickBot="1" x14ac:dyDescent="0.35">
      <c r="B7" s="60" t="s">
        <v>106</v>
      </c>
      <c r="C7" s="24">
        <v>150</v>
      </c>
      <c r="D7" s="24">
        <v>150</v>
      </c>
      <c r="E7" s="25" t="s">
        <v>105</v>
      </c>
      <c r="F7" s="24">
        <v>62</v>
      </c>
      <c r="G7" s="24">
        <v>300</v>
      </c>
      <c r="H7" s="24">
        <v>375</v>
      </c>
      <c r="I7" s="24">
        <v>325</v>
      </c>
      <c r="J7" s="25">
        <v>250</v>
      </c>
      <c r="K7" s="24">
        <v>200</v>
      </c>
      <c r="L7" s="24">
        <v>200</v>
      </c>
    </row>
    <row r="8" spans="2:12" x14ac:dyDescent="0.3">
      <c r="B8" s="4" t="s">
        <v>107</v>
      </c>
      <c r="C8" s="24"/>
      <c r="D8" s="24"/>
      <c r="E8" s="24"/>
      <c r="F8" s="24"/>
      <c r="G8" s="24"/>
      <c r="H8" s="24"/>
      <c r="I8" s="24"/>
      <c r="J8" s="25"/>
      <c r="K8" s="24"/>
      <c r="L8" s="24"/>
    </row>
    <row r="9" spans="2:12" x14ac:dyDescent="0.3">
      <c r="B9" s="60" t="s">
        <v>104</v>
      </c>
      <c r="C9" s="24">
        <v>10</v>
      </c>
      <c r="D9" s="24">
        <v>13</v>
      </c>
      <c r="E9" s="24">
        <v>12</v>
      </c>
      <c r="F9" s="24">
        <v>4</v>
      </c>
      <c r="G9" s="24">
        <v>4</v>
      </c>
      <c r="H9" s="24">
        <v>7</v>
      </c>
      <c r="I9" s="24">
        <v>5</v>
      </c>
      <c r="J9" s="25">
        <v>11</v>
      </c>
      <c r="K9" s="24">
        <v>40</v>
      </c>
      <c r="L9" s="24">
        <v>60</v>
      </c>
    </row>
    <row r="10" spans="2:12" ht="15" thickBot="1" x14ac:dyDescent="0.35">
      <c r="B10" s="60" t="s">
        <v>106</v>
      </c>
      <c r="C10" s="24">
        <v>250</v>
      </c>
      <c r="D10" s="24">
        <v>325</v>
      </c>
      <c r="E10" s="24">
        <v>300</v>
      </c>
      <c r="F10" s="24">
        <v>100</v>
      </c>
      <c r="G10" s="24">
        <v>95</v>
      </c>
      <c r="H10" s="24">
        <v>300</v>
      </c>
      <c r="I10" s="24">
        <v>125</v>
      </c>
      <c r="J10" s="25">
        <v>275</v>
      </c>
      <c r="K10" s="24">
        <v>1000</v>
      </c>
      <c r="L10" s="24">
        <v>1200</v>
      </c>
    </row>
    <row r="11" spans="2:12" x14ac:dyDescent="0.3">
      <c r="B11" s="4" t="s">
        <v>108</v>
      </c>
      <c r="C11" s="24"/>
      <c r="D11" s="24"/>
      <c r="E11" s="24"/>
      <c r="F11" s="24"/>
      <c r="G11" s="24"/>
      <c r="H11" s="24"/>
      <c r="I11" s="24"/>
      <c r="J11" s="25"/>
      <c r="K11" s="24"/>
      <c r="L11" s="24"/>
    </row>
    <row r="12" spans="2:12" x14ac:dyDescent="0.3">
      <c r="B12" s="60" t="s">
        <v>109</v>
      </c>
      <c r="C12" s="25" t="s">
        <v>105</v>
      </c>
      <c r="D12" s="25" t="s">
        <v>105</v>
      </c>
      <c r="E12" s="24">
        <v>1</v>
      </c>
      <c r="F12" s="24">
        <v>2</v>
      </c>
      <c r="G12" s="24">
        <v>7</v>
      </c>
      <c r="H12" s="24">
        <v>21</v>
      </c>
      <c r="I12" s="24">
        <v>28</v>
      </c>
      <c r="J12" s="25">
        <v>26</v>
      </c>
      <c r="K12" s="24">
        <v>5</v>
      </c>
      <c r="L12" s="24">
        <v>2</v>
      </c>
    </row>
    <row r="13" spans="2:12" x14ac:dyDescent="0.3">
      <c r="B13" s="64" t="s">
        <v>106</v>
      </c>
      <c r="C13" s="53" t="s">
        <v>105</v>
      </c>
      <c r="D13" s="53" t="s">
        <v>105</v>
      </c>
      <c r="E13" s="3">
        <v>100</v>
      </c>
      <c r="F13" s="3">
        <v>200</v>
      </c>
      <c r="G13" s="3">
        <v>475</v>
      </c>
      <c r="H13" s="3">
        <v>400</v>
      </c>
      <c r="I13" s="3">
        <v>1175</v>
      </c>
      <c r="J13" s="3">
        <v>725</v>
      </c>
      <c r="K13" s="54">
        <v>375</v>
      </c>
      <c r="L13" s="54">
        <v>185</v>
      </c>
    </row>
    <row r="14" spans="2:12" x14ac:dyDescent="0.3">
      <c r="B14"/>
      <c r="C14"/>
      <c r="D14"/>
      <c r="E14"/>
      <c r="F14"/>
      <c r="G14"/>
      <c r="H14"/>
      <c r="I14"/>
      <c r="J14"/>
      <c r="K14"/>
      <c r="L14"/>
    </row>
    <row r="15" spans="2:12" x14ac:dyDescent="0.3">
      <c r="C15"/>
      <c r="D15"/>
      <c r="E15"/>
      <c r="F15"/>
      <c r="G15"/>
      <c r="H15"/>
      <c r="I15"/>
      <c r="J15"/>
      <c r="K15"/>
      <c r="L15"/>
    </row>
  </sheetData>
  <phoneticPr fontId="3" type="noConversion"/>
  <pageMargins left="0.74803149606299213" right="0.74803149606299213" top="0.98425196850393704" bottom="0.98425196850393704" header="0" footer="0"/>
  <pageSetup paperSize="9" scale="62" fitToHeight="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/>
  </sheetViews>
  <sheetFormatPr defaultColWidth="9.109375" defaultRowHeight="14.4" x14ac:dyDescent="0.3"/>
  <cols>
    <col min="1" max="1" width="9.109375" style="61"/>
    <col min="2" max="2" width="60.6640625" style="61" customWidth="1"/>
    <col min="3" max="12" width="11.6640625" style="61" customWidth="1"/>
    <col min="13" max="16384" width="9.109375" style="61"/>
  </cols>
  <sheetData>
    <row r="2" spans="2:12" ht="17.399999999999999" x14ac:dyDescent="0.35">
      <c r="B2" s="27" t="s">
        <v>8</v>
      </c>
    </row>
    <row r="4" spans="2:12" ht="15" thickBot="1" x14ac:dyDescent="0.35">
      <c r="B4" s="62"/>
      <c r="C4" s="63">
        <f>Pàg.1!C4</f>
        <v>2010</v>
      </c>
      <c r="D4" s="63">
        <f>Pàg.1!D4</f>
        <v>2011</v>
      </c>
      <c r="E4" s="63">
        <f>Pàg.1!E4</f>
        <v>2012</v>
      </c>
      <c r="F4" s="63">
        <f>Pàg.1!F4</f>
        <v>2013</v>
      </c>
      <c r="G4" s="63">
        <f>Pàg.1!G4</f>
        <v>2014</v>
      </c>
      <c r="H4" s="63">
        <f>Pàg.1!H4</f>
        <v>2015</v>
      </c>
      <c r="I4" s="63">
        <f>Pàg.1!I4</f>
        <v>2016</v>
      </c>
      <c r="J4" s="63">
        <f>Pàg.1!J4</f>
        <v>2017</v>
      </c>
      <c r="K4" s="63">
        <f>Pàg.1!K4</f>
        <v>2018</v>
      </c>
      <c r="L4" s="63">
        <f>Pàg.1!L4</f>
        <v>2019</v>
      </c>
    </row>
    <row r="5" spans="2:12" x14ac:dyDescent="0.3">
      <c r="B5" s="65" t="s">
        <v>110</v>
      </c>
      <c r="C5" s="66" t="s">
        <v>40</v>
      </c>
      <c r="D5" s="66" t="s">
        <v>40</v>
      </c>
      <c r="E5" s="66" t="s">
        <v>40</v>
      </c>
      <c r="F5" s="66" t="s">
        <v>40</v>
      </c>
      <c r="G5" s="26">
        <v>12</v>
      </c>
      <c r="H5" s="26">
        <v>14</v>
      </c>
      <c r="I5" s="26">
        <v>20</v>
      </c>
      <c r="J5" s="26">
        <v>21</v>
      </c>
      <c r="K5" s="8">
        <v>21</v>
      </c>
      <c r="L5" s="8">
        <v>24</v>
      </c>
    </row>
    <row r="6" spans="2:12" x14ac:dyDescent="0.3">
      <c r="B6" s="6" t="s">
        <v>21</v>
      </c>
      <c r="C6" s="21" t="s">
        <v>40</v>
      </c>
      <c r="D6" s="21" t="s">
        <v>40</v>
      </c>
      <c r="E6" s="21" t="s">
        <v>40</v>
      </c>
      <c r="F6" s="21" t="s">
        <v>40</v>
      </c>
      <c r="G6" s="7">
        <v>24</v>
      </c>
      <c r="H6" s="7">
        <v>30</v>
      </c>
      <c r="I6" s="7">
        <v>46</v>
      </c>
      <c r="J6" s="7">
        <v>69</v>
      </c>
      <c r="K6" s="30">
        <v>72</v>
      </c>
      <c r="L6" s="30">
        <v>75</v>
      </c>
    </row>
    <row r="7" spans="2:12" ht="15" thickBot="1" x14ac:dyDescent="0.35">
      <c r="B7" s="2" t="s">
        <v>111</v>
      </c>
      <c r="C7" s="67" t="s">
        <v>40</v>
      </c>
      <c r="D7" s="67" t="s">
        <v>40</v>
      </c>
      <c r="E7" s="67" t="s">
        <v>40</v>
      </c>
      <c r="F7" s="67" t="s">
        <v>40</v>
      </c>
      <c r="G7" s="68">
        <v>5</v>
      </c>
      <c r="H7" s="68">
        <v>10</v>
      </c>
      <c r="I7" s="68">
        <v>19</v>
      </c>
      <c r="J7" s="68">
        <v>30</v>
      </c>
      <c r="K7" s="32">
        <v>38</v>
      </c>
      <c r="L7" s="32">
        <v>45</v>
      </c>
    </row>
    <row r="8" spans="2:12" x14ac:dyDescent="0.3">
      <c r="B8" s="59" t="s">
        <v>112</v>
      </c>
      <c r="C8" s="21" t="s">
        <v>40</v>
      </c>
      <c r="D8" s="21" t="s">
        <v>40</v>
      </c>
      <c r="E8" s="21" t="s">
        <v>40</v>
      </c>
      <c r="F8" s="21" t="s">
        <v>40</v>
      </c>
      <c r="G8" s="31">
        <v>11</v>
      </c>
      <c r="H8" s="31">
        <v>20</v>
      </c>
      <c r="I8" s="31">
        <v>20</v>
      </c>
      <c r="J8" s="31">
        <v>29</v>
      </c>
      <c r="K8" s="29">
        <v>38</v>
      </c>
      <c r="L8" s="29">
        <v>43</v>
      </c>
    </row>
    <row r="9" spans="2:12" x14ac:dyDescent="0.3">
      <c r="B9" s="6" t="s">
        <v>113</v>
      </c>
      <c r="C9" s="41" t="s">
        <v>40</v>
      </c>
      <c r="D9" s="41" t="s">
        <v>40</v>
      </c>
      <c r="E9" s="41" t="s">
        <v>40</v>
      </c>
      <c r="F9" s="41" t="s">
        <v>40</v>
      </c>
      <c r="G9" s="9">
        <v>2</v>
      </c>
      <c r="H9" s="9">
        <v>5</v>
      </c>
      <c r="I9" s="9">
        <v>8</v>
      </c>
      <c r="J9" s="9">
        <v>12</v>
      </c>
      <c r="K9" s="30">
        <v>16</v>
      </c>
      <c r="L9" s="30">
        <v>17</v>
      </c>
    </row>
    <row r="10" spans="2:12" ht="15" thickBot="1" x14ac:dyDescent="0.35">
      <c r="B10" s="2" t="s">
        <v>114</v>
      </c>
      <c r="C10" s="67" t="s">
        <v>40</v>
      </c>
      <c r="D10" s="67" t="s">
        <v>40</v>
      </c>
      <c r="E10" s="67" t="s">
        <v>40</v>
      </c>
      <c r="F10" s="67" t="s">
        <v>40</v>
      </c>
      <c r="G10" s="10">
        <v>12</v>
      </c>
      <c r="H10" s="10">
        <v>19</v>
      </c>
      <c r="I10" s="10">
        <v>31</v>
      </c>
      <c r="J10" s="10">
        <v>63</v>
      </c>
      <c r="K10" s="32">
        <v>66</v>
      </c>
      <c r="L10" s="32">
        <v>66</v>
      </c>
    </row>
    <row r="11" spans="2:12" ht="15" thickBot="1" x14ac:dyDescent="0.35">
      <c r="B11" s="69" t="s">
        <v>22</v>
      </c>
      <c r="C11" s="67" t="s">
        <v>40</v>
      </c>
      <c r="D11" s="67" t="s">
        <v>40</v>
      </c>
      <c r="E11" s="67" t="s">
        <v>40</v>
      </c>
      <c r="F11" s="67" t="s">
        <v>40</v>
      </c>
      <c r="G11" s="68">
        <v>2000</v>
      </c>
      <c r="H11" s="68">
        <v>3000</v>
      </c>
      <c r="I11" s="68">
        <v>5000</v>
      </c>
      <c r="J11" s="68">
        <v>5300</v>
      </c>
      <c r="K11" s="70">
        <v>5000</v>
      </c>
      <c r="L11" s="70">
        <v>5100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699EDD595394F88022DC0AD21470E" ma:contentTypeVersion="4" ma:contentTypeDescription="Crea un document nou" ma:contentTypeScope="" ma:versionID="802e30e995aa331a3db6e761b98ffbb0">
  <xsd:schema xmlns:xsd="http://www.w3.org/2001/XMLSchema" xmlns:xs="http://www.w3.org/2001/XMLSchema" xmlns:p="http://schemas.microsoft.com/office/2006/metadata/properties" xmlns:ns2="957b11c1-3c24-45ed-ab34-9206c851c6fa" xmlns:ns3="a9cbc2d2-085a-48b4-b18b-f7f7f500f3a5" targetNamespace="http://schemas.microsoft.com/office/2006/metadata/properties" ma:root="true" ma:fieldsID="f46de5b9147693c59053512e46a80067" ns2:_="" ns3:_="">
    <xsd:import namespace="957b11c1-3c24-45ed-ab34-9206c851c6fa"/>
    <xsd:import namespace="a9cbc2d2-085a-48b4-b18b-f7f7f500f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b11c1-3c24-45ed-ab34-9206c851c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bc2d2-085a-48b4-b18b-f7f7f500f3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7377A-3940-436F-AEB2-1E30446169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59079-9CB2-4294-9C50-80191234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7b11c1-3c24-45ed-ab34-9206c851c6fa"/>
    <ds:schemaRef ds:uri="a9cbc2d2-085a-48b4-b18b-f7f7f500f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E894EA-F2C1-4A9B-8C56-9D7770440D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57b11c1-3c24-45ed-ab34-9206c851c6fa"/>
    <ds:schemaRef ds:uri="http://purl.org/dc/elements/1.1/"/>
    <ds:schemaRef ds:uri="http://schemas.microsoft.com/office/2006/metadata/properties"/>
    <ds:schemaRef ds:uri="a9cbc2d2-085a-48b4-b18b-f7f7f500f3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2</vt:i4>
      </vt:variant>
    </vt:vector>
  </HeadingPairs>
  <TitlesOfParts>
    <vt:vector size="8" baseType="lpstr">
      <vt:lpstr>Índex</vt:lpstr>
      <vt:lpstr>Pàg.1</vt:lpstr>
      <vt:lpstr>Pàg.2</vt:lpstr>
      <vt:lpstr>Pàg.3</vt:lpstr>
      <vt:lpstr>Pàg.4</vt:lpstr>
      <vt:lpstr>Pàg.5</vt:lpstr>
      <vt:lpstr>Pàg.2!_1Àrea_d_impressió</vt:lpstr>
      <vt:lpstr>Pàg.4!_2Àrea_d_impressió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Estadístiques del Departament de Justícia 2016. Dret i Entitats Jurídiques</dc:title>
  <dc:subject>Estadístiques del Departament de Justícia 2016. Dret i Entitats Jurídiques</dc:subject>
  <dc:creator>Generalitat de Catalunya. Departament de Justícia</dc:creator>
  <cp:keywords>estadístiques, dret, entitats jurídiques, 2016, estadística</cp:keywords>
  <dc:description/>
  <cp:lastModifiedBy>Departament de Justícia</cp:lastModifiedBy>
  <cp:revision/>
  <dcterms:created xsi:type="dcterms:W3CDTF">2007-07-02T09:45:57Z</dcterms:created>
  <dcterms:modified xsi:type="dcterms:W3CDTF">2020-03-20T09:41:44Z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0x010100700699EDD595394F88022DC0AD21470E</vt:lpwstr>
  </property>
</Properties>
</file>