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D:\46324220n\Desktop\"/>
    </mc:Choice>
  </mc:AlternateContent>
  <bookViews>
    <workbookView xWindow="240" yWindow="96" windowWidth="11352" windowHeight="5388" tabRatio="393"/>
  </bookViews>
  <sheets>
    <sheet name="Índex" sheetId="9" r:id="rId1"/>
    <sheet name="Pàg.1" sheetId="2" r:id="rId2"/>
    <sheet name="Pàg.2" sheetId="6" r:id="rId3"/>
    <sheet name="Pàg.3" sheetId="7" r:id="rId4"/>
    <sheet name="Pàg.4" sheetId="8" r:id="rId5"/>
    <sheet name="Pàg.5" sheetId="10" r:id="rId6"/>
  </sheets>
  <definedNames>
    <definedName name="_1Àrea_d_impressió" localSheetId="1">Pàg.1!$B$1:$F$27</definedName>
    <definedName name="_1Àrea_d_impressió" localSheetId="4">Pàg.4!$B$1:$F$14</definedName>
    <definedName name="_1Àrea_d_impressió" localSheetId="5">Pàg.5!$B$1:$B$9</definedName>
    <definedName name="_2Àrea_d_impressió" localSheetId="2">Pàg.2!$B$1:$H$36</definedName>
    <definedName name="_3Àrea_d_impressió" localSheetId="3">Pàg.3!$B$1:$I$23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2" l="1"/>
  <c r="M28" i="2"/>
  <c r="D28" i="6" l="1"/>
  <c r="E28" i="6"/>
  <c r="F28" i="6"/>
  <c r="G28" i="6"/>
  <c r="C28" i="6"/>
  <c r="M10" i="10"/>
  <c r="M34" i="2" s="1"/>
  <c r="M9" i="8"/>
  <c r="M5" i="8"/>
  <c r="M39" i="2"/>
  <c r="M38" i="2"/>
  <c r="M37" i="2"/>
  <c r="M36" i="2"/>
  <c r="M35" i="2"/>
  <c r="M33" i="2"/>
  <c r="M32" i="2"/>
  <c r="M31" i="2"/>
  <c r="M30" i="2"/>
  <c r="M29" i="2"/>
  <c r="M24" i="2"/>
  <c r="M14" i="2"/>
  <c r="C24" i="2" l="1"/>
  <c r="D24" i="2"/>
  <c r="E24" i="2"/>
  <c r="F24" i="2"/>
  <c r="G24" i="2"/>
  <c r="H24" i="2"/>
  <c r="I24" i="2"/>
  <c r="J24" i="2"/>
  <c r="L5" i="8" l="1"/>
  <c r="L9" i="8"/>
  <c r="L10" i="10"/>
  <c r="J5" i="2" l="1"/>
  <c r="K5" i="8" l="1"/>
  <c r="K9" i="8" l="1"/>
  <c r="H22" i="6" l="1"/>
  <c r="K10" i="10" l="1"/>
  <c r="C34" i="2" l="1"/>
  <c r="D34" i="2"/>
  <c r="E34" i="2"/>
  <c r="F34" i="2"/>
  <c r="G34" i="2"/>
  <c r="H34" i="2"/>
  <c r="I34" i="2"/>
  <c r="C35" i="2"/>
  <c r="D35" i="2"/>
  <c r="E35" i="2"/>
  <c r="F35" i="2"/>
  <c r="G35" i="2"/>
  <c r="H35" i="2"/>
  <c r="I35" i="2"/>
  <c r="C36" i="2"/>
  <c r="D36" i="2"/>
  <c r="E36" i="2"/>
  <c r="F36" i="2"/>
  <c r="G36" i="2"/>
  <c r="H36" i="2"/>
  <c r="I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J10" i="10"/>
  <c r="H27" i="6" l="1"/>
  <c r="M9" i="2" s="1"/>
  <c r="I14" i="2" l="1"/>
  <c r="C13" i="9"/>
  <c r="J9" i="8"/>
  <c r="J5" i="8"/>
  <c r="C12" i="9"/>
  <c r="C11" i="9"/>
  <c r="C10" i="9"/>
  <c r="C9" i="9"/>
  <c r="H33" i="2" l="1"/>
  <c r="I33" i="2" s="1"/>
  <c r="G33" i="2"/>
  <c r="F33" i="2"/>
  <c r="E33" i="2"/>
  <c r="D33" i="2"/>
  <c r="C33" i="2"/>
  <c r="H32" i="2"/>
  <c r="I32" i="2" s="1"/>
  <c r="J32" i="2" s="1"/>
  <c r="G32" i="2"/>
  <c r="F32" i="2"/>
  <c r="E32" i="2"/>
  <c r="D32" i="2"/>
  <c r="C32" i="2"/>
  <c r="H31" i="2"/>
  <c r="I31" i="2" s="1"/>
  <c r="J31" i="2" s="1"/>
  <c r="G31" i="2"/>
  <c r="F31" i="2"/>
  <c r="E31" i="2"/>
  <c r="D31" i="2"/>
  <c r="C31" i="2"/>
  <c r="H30" i="2"/>
  <c r="I30" i="2" s="1"/>
  <c r="J30" i="2" s="1"/>
  <c r="G30" i="2"/>
  <c r="F30" i="2"/>
  <c r="E30" i="2"/>
  <c r="D30" i="2"/>
  <c r="C30" i="2"/>
  <c r="H29" i="2"/>
  <c r="I29" i="2" s="1"/>
  <c r="J29" i="2" s="1"/>
  <c r="G29" i="2"/>
  <c r="F29" i="2"/>
  <c r="E29" i="2"/>
  <c r="D29" i="2"/>
  <c r="C29" i="2"/>
  <c r="G28" i="2"/>
  <c r="F28" i="2"/>
  <c r="E28" i="2"/>
  <c r="D28" i="2"/>
  <c r="C28" i="2"/>
  <c r="I9" i="8"/>
  <c r="I5" i="8"/>
  <c r="H5" i="8"/>
  <c r="I5" i="2" l="1"/>
  <c r="G18" i="6"/>
  <c r="F18" i="6"/>
  <c r="E18" i="6"/>
  <c r="D18" i="6"/>
  <c r="C18" i="6"/>
  <c r="I14" i="7" l="1"/>
  <c r="H8" i="6"/>
  <c r="M6" i="2" s="1"/>
  <c r="G5" i="2" l="1"/>
  <c r="F5" i="2"/>
  <c r="E5" i="2"/>
  <c r="D5" i="2"/>
  <c r="C5" i="2"/>
  <c r="H5" i="2"/>
  <c r="H14" i="2" l="1"/>
  <c r="H33" i="6" l="1"/>
  <c r="M11" i="2" s="1"/>
  <c r="H34" i="6"/>
  <c r="M12" i="2" s="1"/>
  <c r="I9" i="7" l="1"/>
  <c r="I10" i="7"/>
  <c r="I11" i="7"/>
  <c r="I12" i="7"/>
  <c r="I13" i="7"/>
  <c r="I15" i="7"/>
  <c r="I16" i="7"/>
  <c r="I17" i="7"/>
  <c r="I18" i="7"/>
  <c r="I19" i="7"/>
  <c r="I20" i="7"/>
  <c r="G14" i="2"/>
  <c r="G20" i="2" s="1"/>
  <c r="E14" i="2"/>
  <c r="E20" i="2" s="1"/>
  <c r="H32" i="6"/>
  <c r="H31" i="6"/>
  <c r="H30" i="6"/>
  <c r="H29" i="6"/>
  <c r="H26" i="6"/>
  <c r="H25" i="6"/>
  <c r="H24" i="6"/>
  <c r="H23" i="6"/>
  <c r="H21" i="6"/>
  <c r="H20" i="6"/>
  <c r="H19" i="6"/>
  <c r="H17" i="6"/>
  <c r="H16" i="6"/>
  <c r="H15" i="6"/>
  <c r="H14" i="6"/>
  <c r="H13" i="6"/>
  <c r="H12" i="6"/>
  <c r="H11" i="6"/>
  <c r="H10" i="6"/>
  <c r="H21" i="7"/>
  <c r="I8" i="7"/>
  <c r="F14" i="2"/>
  <c r="F20" i="2" s="1"/>
  <c r="D14" i="2"/>
  <c r="D20" i="2" s="1"/>
  <c r="C14" i="2"/>
  <c r="C20" i="2" s="1"/>
  <c r="G21" i="7"/>
  <c r="F21" i="7"/>
  <c r="E21" i="7"/>
  <c r="D21" i="7"/>
  <c r="C21" i="7"/>
  <c r="D9" i="6"/>
  <c r="D35" i="6" s="1"/>
  <c r="E9" i="6"/>
  <c r="E35" i="6" s="1"/>
  <c r="F9" i="6"/>
  <c r="F35" i="6" s="1"/>
  <c r="G9" i="6"/>
  <c r="G35" i="6" s="1"/>
  <c r="C9" i="6"/>
  <c r="C35" i="6" s="1"/>
  <c r="H18" i="6" l="1"/>
  <c r="H28" i="6"/>
  <c r="M10" i="2" s="1"/>
  <c r="H9" i="6"/>
  <c r="I21" i="7"/>
  <c r="H20" i="2"/>
  <c r="M7" i="2" l="1"/>
  <c r="M5" i="2" s="1"/>
  <c r="H35" i="6"/>
  <c r="H9" i="8"/>
  <c r="H28" i="2" s="1"/>
  <c r="I28" i="2" s="1"/>
  <c r="J28" i="2" s="1"/>
</calcChain>
</file>

<file path=xl/sharedStrings.xml><?xml version="1.0" encoding="utf-8"?>
<sst xmlns="http://schemas.openxmlformats.org/spreadsheetml/2006/main" count="268" uniqueCount="96">
  <si>
    <t>Índex de contingut de les estadístiques en matèria de</t>
  </si>
  <si>
    <t>Dret, entitats jurídiques, grups d'interès i parelles estables</t>
  </si>
  <si>
    <t>Pàg.</t>
  </si>
  <si>
    <t>Conjunt de dades</t>
  </si>
  <si>
    <t>Àmbit
territorial</t>
  </si>
  <si>
    <t>Període 
disponible</t>
  </si>
  <si>
    <t>Catalunya</t>
  </si>
  <si>
    <t>Demarcació</t>
  </si>
  <si>
    <t>URL:</t>
  </si>
  <si>
    <t>http://justicia.gencat.cat/ca/departament/Estadistiques</t>
  </si>
  <si>
    <t>Indicadors principals de la DGDEJ</t>
  </si>
  <si>
    <t>Entitats jurídiques inscrites</t>
  </si>
  <si>
    <t>Acadèmies</t>
  </si>
  <si>
    <t>Associacions i Federacions</t>
  </si>
  <si>
    <t>Associacions i Federacions declarades d'utilitat pública</t>
  </si>
  <si>
    <t>n.d.</t>
  </si>
  <si>
    <t>Entitats religioses</t>
  </si>
  <si>
    <t>Fundacions</t>
  </si>
  <si>
    <t>Col·legis professionals</t>
  </si>
  <si>
    <t>Consells de col·legis professionals</t>
  </si>
  <si>
    <t>Cens d'entitats vinculades a partits polítics</t>
  </si>
  <si>
    <t>-</t>
  </si>
  <si>
    <t>Sol·licituds presentades a la DG Dret i d'Entitats Jurídiques</t>
  </si>
  <si>
    <t>Per tipus de canal d'entrada</t>
  </si>
  <si>
    <t>Sol·licituds via telemàtica</t>
  </si>
  <si>
    <t>Sol·licituds suport paper</t>
  </si>
  <si>
    <t>Per tipus d'acte administratiu</t>
  </si>
  <si>
    <t>Sol·licituds d'inscripcions registrals</t>
  </si>
  <si>
    <t>Sol·licituds que no comporten inscripció registral</t>
  </si>
  <si>
    <t>Tràmits vinculats al registre de nomentaments tutelars no testamentaris</t>
  </si>
  <si>
    <t>Inscripcions per a nomenaments tutelars no testamentaris</t>
  </si>
  <si>
    <t>Sol·licituds de certificació per a nomenaments tutelars no testamentaris</t>
  </si>
  <si>
    <t>Places vacants convocades a concurs</t>
  </si>
  <si>
    <t>Places vacants de notaris/es a Catalunya convocades a concurs</t>
  </si>
  <si>
    <t>Places vacants de registradors/esa Catalunya convocades a concurs</t>
  </si>
  <si>
    <t>Resolucions de recursos governatius</t>
  </si>
  <si>
    <r>
      <t xml:space="preserve">Registre de grups d'interès </t>
    </r>
    <r>
      <rPr>
        <sz val="11"/>
        <rFont val="Calibri"/>
        <family val="2"/>
        <scheme val="minor"/>
      </rPr>
      <t>(acumulat)</t>
    </r>
  </si>
  <si>
    <t>Categoria I: Sector de serveis de consultoria i assessorament</t>
  </si>
  <si>
    <t>Categoria II: Sector empresarial i de base associativa</t>
  </si>
  <si>
    <t>Categoria III: Organitzacions no governamentals</t>
  </si>
  <si>
    <t>Categoria IV: Sector científic i d'investigació</t>
  </si>
  <si>
    <t>Categoria V: Oficines, xarxes i associacions que representen esglésies i comunitats religioses</t>
  </si>
  <si>
    <t>Sol·licituds al Registre de parelles estables</t>
  </si>
  <si>
    <t>Barcelona</t>
  </si>
  <si>
    <t>Girona</t>
  </si>
  <si>
    <t>Lleida</t>
  </si>
  <si>
    <t>Tarragona</t>
  </si>
  <si>
    <t>Terres de l'Ebre</t>
  </si>
  <si>
    <t>Registre d'entitats jurídiques</t>
  </si>
  <si>
    <t>Total</t>
  </si>
  <si>
    <t>Associacions</t>
  </si>
  <si>
    <t>Assistència social</t>
  </si>
  <si>
    <t>Cultura</t>
  </si>
  <si>
    <t>Ensenyament, formació i investigació</t>
  </si>
  <si>
    <t>Foment i defensa dels drets civics, socials i de la persona</t>
  </si>
  <si>
    <t>Interessos de sectors econòmics, geogràfics o professionals</t>
  </si>
  <si>
    <t>Ordenació de l'espai, ecologia i habitatge</t>
  </si>
  <si>
    <t>Salut</t>
  </si>
  <si>
    <t>Sense classificar</t>
  </si>
  <si>
    <t>Federacions</t>
  </si>
  <si>
    <t>Assistencial</t>
  </si>
  <si>
    <t>Cultural</t>
  </si>
  <si>
    <t>Docent</t>
  </si>
  <si>
    <t>Fins científics</t>
  </si>
  <si>
    <t>Total entitats jurídiques inscrites</t>
  </si>
  <si>
    <t>Sol·licituds d'entitats jurídiques</t>
  </si>
  <si>
    <t>Objecte</t>
  </si>
  <si>
    <t>Associa-cions</t>
  </si>
  <si>
    <t>Col·legis prof.</t>
  </si>
  <si>
    <t>Altres per. fís. i jur.</t>
  </si>
  <si>
    <t>Adaptació a la llei</t>
  </si>
  <si>
    <t>Certificació</t>
  </si>
  <si>
    <t>Dissolució</t>
  </si>
  <si>
    <t xml:space="preserve">Declaració responsable acte disposició </t>
  </si>
  <si>
    <t xml:space="preserve">Declaració responsable operacions </t>
  </si>
  <si>
    <t xml:space="preserve">Declaració responsable relacions lab. </t>
  </si>
  <si>
    <t>Fusió</t>
  </si>
  <si>
    <t>Declaració d'utilitat pública</t>
  </si>
  <si>
    <t>Inscripció</t>
  </si>
  <si>
    <t>Modificació d'estatuts</t>
  </si>
  <si>
    <t>Modificació d'òrgans de govern</t>
  </si>
  <si>
    <t>Presentació de comptes</t>
  </si>
  <si>
    <t>Resta de tràmits</t>
  </si>
  <si>
    <t>Total de sol·licituds presentades</t>
  </si>
  <si>
    <t>Registre de grups d'interès</t>
  </si>
  <si>
    <t>Entitats sol·licitants d'inscripció al registre</t>
  </si>
  <si>
    <t>Inscrites</t>
  </si>
  <si>
    <t>Pendent inscripció</t>
  </si>
  <si>
    <t>Baixa sense inscripció</t>
  </si>
  <si>
    <t>Entitats inscrites al registre per catergories</t>
  </si>
  <si>
    <t>Registre creat i implementat a l'octubre de l'any 2015.</t>
  </si>
  <si>
    <t>Registre de parelles estables</t>
  </si>
  <si>
    <t>Registre creat i implementat a l'abril de l'any 2017.</t>
  </si>
  <si>
    <t>2010 - 2020</t>
  </si>
  <si>
    <t>Distribució d'entitats inscrites per activitat i demarcació territorial l'últim dia de l'any 2020</t>
  </si>
  <si>
    <t>Principals tràmits sol·licitats segons l'objecte i la tipologia d'entitat l'any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</si>
</sst>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1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3" fillId="0" borderId="0"/>
    <xf numFmtId="0" fontId="13" fillId="0" borderId="0" applyNumberFormat="0" applyFill="0" applyBorder="0" applyAlignment="0" applyProtection="0"/>
  </cellStyleXfs>
  <cellXfs count="57">
    <xf numFmtId="0" fontId="0" fillId="0" borderId="0" xfId="0"/>
    <xf numFmtId="0" fontId="6" fillId="0" borderId="5" xfId="0" applyFont="1" applyFill="1" applyBorder="1" applyAlignment="1">
      <alignment horizontal="left" indent="1"/>
    </xf>
    <xf numFmtId="3" fontId="6" fillId="0" borderId="5" xfId="0" applyNumberFormat="1" applyFont="1" applyFill="1" applyBorder="1"/>
    <xf numFmtId="0" fontId="6" fillId="0" borderId="3" xfId="0" applyFont="1" applyFill="1" applyBorder="1" applyAlignment="1">
      <alignment horizontal="left" indent="1"/>
    </xf>
    <xf numFmtId="3" fontId="6" fillId="0" borderId="3" xfId="0" applyNumberFormat="1" applyFont="1" applyFill="1" applyBorder="1"/>
    <xf numFmtId="0" fontId="8" fillId="0" borderId="4" xfId="0" applyFont="1" applyFill="1" applyBorder="1"/>
    <xf numFmtId="3" fontId="8" fillId="0" borderId="4" xfId="0" applyNumberFormat="1" applyFont="1" applyFill="1" applyBorder="1"/>
    <xf numFmtId="0" fontId="6" fillId="0" borderId="2" xfId="0" applyFont="1" applyFill="1" applyBorder="1" applyAlignment="1">
      <alignment horizontal="left" indent="1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left" indent="2"/>
    </xf>
    <xf numFmtId="3" fontId="6" fillId="0" borderId="2" xfId="0" applyNumberFormat="1" applyFont="1" applyFill="1" applyBorder="1"/>
    <xf numFmtId="0" fontId="6" fillId="0" borderId="3" xfId="0" applyFont="1" applyFill="1" applyBorder="1" applyAlignment="1">
      <alignment horizontal="left" indent="2"/>
    </xf>
    <xf numFmtId="0" fontId="6" fillId="0" borderId="4" xfId="0" applyFont="1" applyFill="1" applyBorder="1"/>
    <xf numFmtId="0" fontId="8" fillId="0" borderId="6" xfId="0" applyFont="1" applyFill="1" applyBorder="1"/>
    <xf numFmtId="3" fontId="8" fillId="0" borderId="6" xfId="0" applyNumberFormat="1" applyFont="1" applyFill="1" applyBorder="1"/>
    <xf numFmtId="0" fontId="8" fillId="0" borderId="0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3" fontId="8" fillId="0" borderId="4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left" indent="1"/>
    </xf>
    <xf numFmtId="3" fontId="6" fillId="0" borderId="2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left" indent="1"/>
    </xf>
    <xf numFmtId="3" fontId="6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left"/>
    </xf>
    <xf numFmtId="3" fontId="8" fillId="0" borderId="3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left"/>
    </xf>
    <xf numFmtId="0" fontId="8" fillId="0" borderId="0" xfId="0" applyFont="1" applyFill="1"/>
    <xf numFmtId="0" fontId="6" fillId="0" borderId="4" xfId="0" applyFont="1" applyFill="1" applyBorder="1" applyAlignment="1">
      <alignment horizontal="left" indent="1"/>
    </xf>
    <xf numFmtId="3" fontId="6" fillId="0" borderId="5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6" fillId="0" borderId="0" xfId="0" applyFont="1" applyFill="1"/>
    <xf numFmtId="0" fontId="9" fillId="0" borderId="0" xfId="0" applyFont="1" applyFill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right"/>
    </xf>
    <xf numFmtId="0" fontId="10" fillId="2" borderId="0" xfId="3" applyFont="1" applyFill="1"/>
    <xf numFmtId="0" fontId="11" fillId="2" borderId="0" xfId="3" applyFont="1" applyFill="1"/>
    <xf numFmtId="0" fontId="3" fillId="0" borderId="0" xfId="3" applyFont="1"/>
    <xf numFmtId="0" fontId="7" fillId="3" borderId="7" xfId="1" applyFont="1" applyFill="1" applyBorder="1" applyAlignment="1"/>
    <xf numFmtId="0" fontId="7" fillId="3" borderId="7" xfId="1" applyFont="1" applyFill="1" applyBorder="1" applyAlignment="1">
      <alignment wrapText="1"/>
    </xf>
    <xf numFmtId="0" fontId="13" fillId="0" borderId="0" xfId="4"/>
    <xf numFmtId="0" fontId="12" fillId="2" borderId="0" xfId="0" applyFont="1" applyFill="1"/>
    <xf numFmtId="0" fontId="8" fillId="0" borderId="0" xfId="1" applyFont="1" applyFill="1" applyAlignment="1"/>
    <xf numFmtId="0" fontId="8" fillId="0" borderId="0" xfId="0" applyFont="1" applyFill="1" applyAlignment="1">
      <alignment horizontal="right" wrapText="1"/>
    </xf>
    <xf numFmtId="0" fontId="8" fillId="0" borderId="0" xfId="0" applyFont="1" applyFill="1" applyBorder="1" applyAlignment="1">
      <alignment horizontal="right" wrapText="1"/>
    </xf>
    <xf numFmtId="0" fontId="14" fillId="0" borderId="0" xfId="1" applyFont="1" applyFill="1"/>
    <xf numFmtId="0" fontId="6" fillId="0" borderId="0" xfId="1" applyFont="1" applyFill="1"/>
    <xf numFmtId="3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2" fillId="0" borderId="2" xfId="3" applyFont="1" applyBorder="1"/>
    <xf numFmtId="0" fontId="2" fillId="0" borderId="2" xfId="3" applyFont="1" applyBorder="1" applyAlignment="1">
      <alignment horizontal="right" indent="3"/>
    </xf>
    <xf numFmtId="0" fontId="2" fillId="0" borderId="0" xfId="3" applyFont="1"/>
    <xf numFmtId="0" fontId="15" fillId="0" borderId="2" xfId="0" applyFont="1" applyFill="1" applyBorder="1" applyAlignment="1">
      <alignment horizontal="left" indent="1"/>
    </xf>
    <xf numFmtId="3" fontId="6" fillId="0" borderId="4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0" fontId="1" fillId="0" borderId="2" xfId="3" applyFont="1" applyBorder="1" applyAlignment="1">
      <alignment horizontal="left"/>
    </xf>
    <xf numFmtId="0" fontId="1" fillId="0" borderId="2" xfId="3" quotePrefix="1" applyFont="1" applyBorder="1" applyAlignment="1">
      <alignment horizontal="left"/>
    </xf>
  </cellXfs>
  <cellStyles count="5">
    <cellStyle name="Enllaç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</xdr:col>
      <xdr:colOff>2085975</xdr:colOff>
      <xdr:row>3</xdr:row>
      <xdr:rowOff>171450</xdr:rowOff>
    </xdr:to>
    <xdr:sp macro="" textlink="">
      <xdr:nvSpPr>
        <xdr:cNvPr id="2049" name="Object 1" descr="&quot;&quot;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0</xdr:row>
          <xdr:rowOff>7620</xdr:rowOff>
        </xdr:from>
        <xdr:to>
          <xdr:col>2</xdr:col>
          <xdr:colOff>2087880</xdr:colOff>
          <xdr:row>3</xdr:row>
          <xdr:rowOff>175260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6"/>
  <sheetViews>
    <sheetView showGridLines="0" tabSelected="1" workbookViewId="0">
      <selection activeCell="B36" sqref="B36"/>
    </sheetView>
  </sheetViews>
  <sheetFormatPr defaultColWidth="9.109375" defaultRowHeight="14.4" x14ac:dyDescent="0.3"/>
  <cols>
    <col min="1" max="1" width="4.6640625" style="37" customWidth="1"/>
    <col min="2" max="2" width="9.109375" style="37"/>
    <col min="3" max="3" width="60.6640625" style="37" customWidth="1"/>
    <col min="4" max="4" width="12.6640625" style="37" customWidth="1"/>
    <col min="5" max="5" width="20.6640625" style="37" customWidth="1"/>
    <col min="6" max="16384" width="9.109375" style="37"/>
  </cols>
  <sheetData>
    <row r="1" spans="2:5" x14ac:dyDescent="0.3">
      <c r="B1" s="51"/>
      <c r="C1" s="51"/>
      <c r="D1" s="51"/>
      <c r="E1" s="51"/>
    </row>
    <row r="5" spans="2:5" x14ac:dyDescent="0.3">
      <c r="B5" s="35" t="s">
        <v>0</v>
      </c>
      <c r="C5" s="36"/>
      <c r="D5" s="36"/>
      <c r="E5" s="36"/>
    </row>
    <row r="6" spans="2:5" ht="17.399999999999999" x14ac:dyDescent="0.35">
      <c r="B6" s="41" t="s">
        <v>1</v>
      </c>
      <c r="C6" s="36"/>
      <c r="D6" s="36"/>
      <c r="E6" s="36"/>
    </row>
    <row r="8" spans="2:5" ht="28.8" x14ac:dyDescent="0.3">
      <c r="B8" s="38" t="s">
        <v>2</v>
      </c>
      <c r="C8" s="38" t="s">
        <v>3</v>
      </c>
      <c r="D8" s="39" t="s">
        <v>4</v>
      </c>
      <c r="E8" s="39" t="s">
        <v>5</v>
      </c>
    </row>
    <row r="9" spans="2:5" x14ac:dyDescent="0.3">
      <c r="B9" s="50">
        <v>1</v>
      </c>
      <c r="C9" s="49" t="str">
        <f>Pàg.1!B2</f>
        <v>Indicadors principals de la DGDEJ</v>
      </c>
      <c r="D9" s="49" t="s">
        <v>6</v>
      </c>
      <c r="E9" s="55" t="s">
        <v>93</v>
      </c>
    </row>
    <row r="10" spans="2:5" x14ac:dyDescent="0.3">
      <c r="B10" s="50">
        <v>2</v>
      </c>
      <c r="C10" s="49" t="str">
        <f>Pàg.2!B2</f>
        <v>Registre d'entitats jurídiques</v>
      </c>
      <c r="D10" s="49" t="s">
        <v>7</v>
      </c>
      <c r="E10" s="56">
        <v>2020</v>
      </c>
    </row>
    <row r="11" spans="2:5" x14ac:dyDescent="0.3">
      <c r="B11" s="50">
        <v>3</v>
      </c>
      <c r="C11" s="49" t="str">
        <f>Pàg.3!B2</f>
        <v>Sol·licituds d'entitats jurídiques</v>
      </c>
      <c r="D11" s="49" t="s">
        <v>6</v>
      </c>
      <c r="E11" s="56">
        <v>2020</v>
      </c>
    </row>
    <row r="12" spans="2:5" x14ac:dyDescent="0.3">
      <c r="B12" s="50">
        <v>4</v>
      </c>
      <c r="C12" s="49" t="str">
        <f>Pàg.4!B2</f>
        <v>Registre de grups d'interès</v>
      </c>
      <c r="D12" s="49" t="s">
        <v>6</v>
      </c>
      <c r="E12" s="55" t="s">
        <v>93</v>
      </c>
    </row>
    <row r="13" spans="2:5" x14ac:dyDescent="0.3">
      <c r="B13" s="50">
        <v>5</v>
      </c>
      <c r="C13" s="49" t="str">
        <f>Pàg.5!B2</f>
        <v>Registre de parelles estables</v>
      </c>
      <c r="D13" s="49" t="s">
        <v>6</v>
      </c>
      <c r="E13" s="55" t="s">
        <v>93</v>
      </c>
    </row>
    <row r="16" spans="2:5" x14ac:dyDescent="0.3">
      <c r="B16" s="51" t="s">
        <v>8</v>
      </c>
      <c r="C16" s="40" t="s">
        <v>9</v>
      </c>
      <c r="D16" s="51"/>
      <c r="E16" s="51"/>
    </row>
  </sheetData>
  <hyperlinks>
    <hyperlink ref="C16" r:id="rId1"/>
  </hyperlinks>
  <pageMargins left="0.7" right="0.7" top="0.75" bottom="0.75" header="0.3" footer="0.3"/>
  <pageSetup paperSize="9" orientation="landscape" r:id="rId2"/>
  <drawing r:id="rId3"/>
  <legacyDrawing r:id="rId4"/>
  <oleObjects>
    <mc:AlternateContent xmlns:mc="http://schemas.openxmlformats.org/markup-compatibility/2006">
      <mc:Choice Requires="x14">
        <oleObject progId="Word.Picture.8" shapeId="1025" r:id="rId5">
          <objectPr defaultSize="0" r:id="rId6">
            <anchor moveWithCells="1" sizeWithCells="1">
              <from>
                <xdr:col>0</xdr:col>
                <xdr:colOff>22860</xdr:colOff>
                <xdr:row>0</xdr:row>
                <xdr:rowOff>7620</xdr:rowOff>
              </from>
              <to>
                <xdr:col>2</xdr:col>
                <xdr:colOff>2087880</xdr:colOff>
                <xdr:row>3</xdr:row>
                <xdr:rowOff>175260</xdr:rowOff>
              </to>
            </anchor>
          </objectPr>
        </oleObject>
      </mc:Choice>
      <mc:Fallback>
        <oleObject progId="Word.Picture.8" shapeId="102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B2:M39"/>
  <sheetViews>
    <sheetView zoomScaleNormal="100" workbookViewId="0"/>
  </sheetViews>
  <sheetFormatPr defaultColWidth="9.109375" defaultRowHeight="14.4" x14ac:dyDescent="0.3"/>
  <cols>
    <col min="1" max="1" width="9.109375" style="31"/>
    <col min="2" max="2" width="60.6640625" style="31" customWidth="1"/>
    <col min="3" max="13" width="11.6640625" style="31" customWidth="1"/>
    <col min="14" max="16384" width="9.109375" style="31"/>
  </cols>
  <sheetData>
    <row r="2" spans="2:13" ht="17.399999999999999" x14ac:dyDescent="0.35">
      <c r="B2" s="32" t="s">
        <v>10</v>
      </c>
    </row>
    <row r="4" spans="2:13" ht="15" thickBot="1" x14ac:dyDescent="0.35">
      <c r="B4" s="33"/>
      <c r="C4" s="34">
        <v>2010</v>
      </c>
      <c r="D4" s="34">
        <v>2011</v>
      </c>
      <c r="E4" s="34">
        <v>2012</v>
      </c>
      <c r="F4" s="34">
        <v>2013</v>
      </c>
      <c r="G4" s="34">
        <v>2014</v>
      </c>
      <c r="H4" s="34">
        <v>2015</v>
      </c>
      <c r="I4" s="34">
        <v>2016</v>
      </c>
      <c r="J4" s="34">
        <v>2017</v>
      </c>
      <c r="K4" s="34">
        <v>2018</v>
      </c>
      <c r="L4" s="34">
        <v>2019</v>
      </c>
      <c r="M4" s="34">
        <v>2020</v>
      </c>
    </row>
    <row r="5" spans="2:13" x14ac:dyDescent="0.3">
      <c r="B5" s="5" t="s">
        <v>11</v>
      </c>
      <c r="C5" s="6">
        <f t="shared" ref="C5:H5" si="0">+SUM(C6:C12)</f>
        <v>61100</v>
      </c>
      <c r="D5" s="6">
        <f t="shared" si="0"/>
        <v>63947</v>
      </c>
      <c r="E5" s="6">
        <f t="shared" si="0"/>
        <v>66582</v>
      </c>
      <c r="F5" s="6">
        <f t="shared" si="0"/>
        <v>70020</v>
      </c>
      <c r="G5" s="6">
        <f t="shared" si="0"/>
        <v>73413</v>
      </c>
      <c r="H5" s="6">
        <f t="shared" si="0"/>
        <v>75934</v>
      </c>
      <c r="I5" s="6">
        <f t="shared" ref="I5:J5" si="1">+SUM(I6:I12)</f>
        <v>70903</v>
      </c>
      <c r="J5" s="6">
        <f t="shared" si="1"/>
        <v>72891</v>
      </c>
      <c r="K5" s="6">
        <v>74805</v>
      </c>
      <c r="L5" s="6">
        <v>76874</v>
      </c>
      <c r="M5" s="6">
        <f t="shared" ref="M5" si="2">+SUM(M6:M12)</f>
        <v>78132</v>
      </c>
    </row>
    <row r="6" spans="2:13" x14ac:dyDescent="0.3">
      <c r="B6" s="7" t="s">
        <v>12</v>
      </c>
      <c r="C6" s="10">
        <v>10</v>
      </c>
      <c r="D6" s="10">
        <v>10</v>
      </c>
      <c r="E6" s="10">
        <v>10</v>
      </c>
      <c r="F6" s="10">
        <v>10</v>
      </c>
      <c r="G6" s="10">
        <v>12</v>
      </c>
      <c r="H6" s="10">
        <v>12</v>
      </c>
      <c r="I6" s="10">
        <v>12</v>
      </c>
      <c r="J6" s="10">
        <v>12</v>
      </c>
      <c r="K6" s="10">
        <v>12</v>
      </c>
      <c r="L6" s="10">
        <v>12</v>
      </c>
      <c r="M6" s="10">
        <f>Pàg.2!H8</f>
        <v>12</v>
      </c>
    </row>
    <row r="7" spans="2:13" x14ac:dyDescent="0.3">
      <c r="B7" s="7" t="s">
        <v>13</v>
      </c>
      <c r="C7" s="10">
        <v>58223</v>
      </c>
      <c r="D7" s="10">
        <v>61012</v>
      </c>
      <c r="E7" s="10">
        <v>63607</v>
      </c>
      <c r="F7" s="10">
        <v>66995</v>
      </c>
      <c r="G7" s="10">
        <v>70299</v>
      </c>
      <c r="H7" s="10">
        <v>72427</v>
      </c>
      <c r="I7" s="10">
        <v>67939</v>
      </c>
      <c r="J7" s="10">
        <v>69919</v>
      </c>
      <c r="K7" s="10">
        <v>71827</v>
      </c>
      <c r="L7" s="10">
        <v>73869</v>
      </c>
      <c r="M7" s="10">
        <f>Pàg.2!H9+Pàg.2!H18-M8</f>
        <v>75116</v>
      </c>
    </row>
    <row r="8" spans="2:13" x14ac:dyDescent="0.3">
      <c r="B8" s="7" t="s">
        <v>14</v>
      </c>
      <c r="C8" s="19" t="s">
        <v>15</v>
      </c>
      <c r="D8" s="19" t="s">
        <v>15</v>
      </c>
      <c r="E8" s="19" t="s">
        <v>15</v>
      </c>
      <c r="F8" s="19" t="s">
        <v>15</v>
      </c>
      <c r="G8" s="19" t="s">
        <v>15</v>
      </c>
      <c r="H8" s="10">
        <v>336</v>
      </c>
      <c r="I8" s="10">
        <v>152</v>
      </c>
      <c r="J8" s="10">
        <v>152</v>
      </c>
      <c r="K8" s="10">
        <v>152</v>
      </c>
      <c r="L8" s="10">
        <v>153</v>
      </c>
      <c r="M8" s="10">
        <v>160</v>
      </c>
    </row>
    <row r="9" spans="2:13" x14ac:dyDescent="0.3">
      <c r="B9" s="7" t="s">
        <v>16</v>
      </c>
      <c r="C9" s="10">
        <v>63</v>
      </c>
      <c r="D9" s="10">
        <v>66</v>
      </c>
      <c r="E9" s="10">
        <v>66</v>
      </c>
      <c r="F9" s="10">
        <v>69</v>
      </c>
      <c r="G9" s="10">
        <v>74</v>
      </c>
      <c r="H9" s="10">
        <v>75</v>
      </c>
      <c r="I9" s="10">
        <v>76</v>
      </c>
      <c r="J9" s="10">
        <v>78</v>
      </c>
      <c r="K9" s="10">
        <v>79</v>
      </c>
      <c r="L9" s="10">
        <v>81</v>
      </c>
      <c r="M9" s="10">
        <f>+Pàg.2!H27</f>
        <v>81</v>
      </c>
    </row>
    <row r="10" spans="2:13" x14ac:dyDescent="0.3">
      <c r="B10" s="1" t="s">
        <v>17</v>
      </c>
      <c r="C10" s="2">
        <v>2658</v>
      </c>
      <c r="D10" s="2">
        <v>2713</v>
      </c>
      <c r="E10" s="2">
        <v>2752</v>
      </c>
      <c r="F10" s="2">
        <v>2797</v>
      </c>
      <c r="G10" s="2">
        <v>2877</v>
      </c>
      <c r="H10" s="2">
        <v>2939</v>
      </c>
      <c r="I10" s="2">
        <v>2580</v>
      </c>
      <c r="J10" s="2">
        <v>2586</v>
      </c>
      <c r="K10" s="2">
        <v>2591</v>
      </c>
      <c r="L10" s="2">
        <v>2616</v>
      </c>
      <c r="M10" s="2">
        <f>Pàg.2!H28</f>
        <v>2621</v>
      </c>
    </row>
    <row r="11" spans="2:13" x14ac:dyDescent="0.3">
      <c r="B11" s="1" t="s">
        <v>18</v>
      </c>
      <c r="C11" s="2">
        <v>128</v>
      </c>
      <c r="D11" s="2">
        <v>128</v>
      </c>
      <c r="E11" s="2">
        <v>129</v>
      </c>
      <c r="F11" s="2">
        <v>131</v>
      </c>
      <c r="G11" s="2">
        <v>133</v>
      </c>
      <c r="H11" s="2">
        <v>128</v>
      </c>
      <c r="I11" s="2">
        <v>127</v>
      </c>
      <c r="J11" s="2">
        <v>127</v>
      </c>
      <c r="K11" s="2">
        <v>127</v>
      </c>
      <c r="L11" s="2">
        <v>126</v>
      </c>
      <c r="M11" s="2">
        <f>Pàg.2!H33</f>
        <v>125</v>
      </c>
    </row>
    <row r="12" spans="2:13" ht="15" thickBot="1" x14ac:dyDescent="0.35">
      <c r="B12" s="3" t="s">
        <v>19</v>
      </c>
      <c r="C12" s="4">
        <v>18</v>
      </c>
      <c r="D12" s="4">
        <v>18</v>
      </c>
      <c r="E12" s="4">
        <v>18</v>
      </c>
      <c r="F12" s="4">
        <v>18</v>
      </c>
      <c r="G12" s="4">
        <v>18</v>
      </c>
      <c r="H12" s="4">
        <v>17</v>
      </c>
      <c r="I12" s="4">
        <v>17</v>
      </c>
      <c r="J12" s="4">
        <v>17</v>
      </c>
      <c r="K12" s="4">
        <v>17</v>
      </c>
      <c r="L12" s="4">
        <v>17</v>
      </c>
      <c r="M12" s="4">
        <f>Pàg.2!H34</f>
        <v>17</v>
      </c>
    </row>
    <row r="13" spans="2:13" ht="15" thickBot="1" x14ac:dyDescent="0.35">
      <c r="B13" s="5" t="s">
        <v>20</v>
      </c>
      <c r="C13" s="19" t="s">
        <v>21</v>
      </c>
      <c r="D13" s="19" t="s">
        <v>21</v>
      </c>
      <c r="E13" s="19" t="s">
        <v>21</v>
      </c>
      <c r="F13" s="19" t="s">
        <v>21</v>
      </c>
      <c r="G13" s="19" t="s">
        <v>21</v>
      </c>
      <c r="H13" s="10">
        <v>8</v>
      </c>
      <c r="I13" s="19">
        <v>7</v>
      </c>
      <c r="J13" s="19">
        <v>7</v>
      </c>
      <c r="K13" s="19">
        <v>7</v>
      </c>
      <c r="L13" s="19">
        <v>7</v>
      </c>
      <c r="M13" s="19">
        <v>5</v>
      </c>
    </row>
    <row r="14" spans="2:13" x14ac:dyDescent="0.3">
      <c r="B14" s="5" t="s">
        <v>22</v>
      </c>
      <c r="C14" s="6">
        <f t="shared" ref="C14:I14" si="3">+SUM(C16:C17)</f>
        <v>22576</v>
      </c>
      <c r="D14" s="6">
        <f t="shared" si="3"/>
        <v>23585</v>
      </c>
      <c r="E14" s="6">
        <f t="shared" si="3"/>
        <v>23739</v>
      </c>
      <c r="F14" s="6">
        <f t="shared" si="3"/>
        <v>23750</v>
      </c>
      <c r="G14" s="6">
        <f t="shared" si="3"/>
        <v>23096</v>
      </c>
      <c r="H14" s="6">
        <f t="shared" si="3"/>
        <v>24268</v>
      </c>
      <c r="I14" s="6">
        <f t="shared" si="3"/>
        <v>28038</v>
      </c>
      <c r="J14" s="6">
        <v>37986</v>
      </c>
      <c r="K14" s="6">
        <v>49084</v>
      </c>
      <c r="L14" s="6">
        <v>58223</v>
      </c>
      <c r="M14" s="6">
        <f t="shared" ref="M14" si="4">+SUM(M16:M17)</f>
        <v>51342</v>
      </c>
    </row>
    <row r="15" spans="2:13" x14ac:dyDescent="0.3">
      <c r="B15" s="52" t="s">
        <v>23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2:13" x14ac:dyDescent="0.3">
      <c r="B16" s="9" t="s">
        <v>24</v>
      </c>
      <c r="C16" s="10">
        <v>1029</v>
      </c>
      <c r="D16" s="10">
        <v>1267</v>
      </c>
      <c r="E16" s="10">
        <v>1439</v>
      </c>
      <c r="F16" s="10">
        <v>3300</v>
      </c>
      <c r="G16" s="10">
        <v>4148</v>
      </c>
      <c r="H16" s="10">
        <v>4998</v>
      </c>
      <c r="I16" s="10">
        <v>8159</v>
      </c>
      <c r="J16" s="10">
        <v>10123</v>
      </c>
      <c r="K16" s="10">
        <v>20089</v>
      </c>
      <c r="L16" s="10">
        <v>31570</v>
      </c>
      <c r="M16" s="10">
        <v>38971</v>
      </c>
    </row>
    <row r="17" spans="2:13" x14ac:dyDescent="0.3">
      <c r="B17" s="9" t="s">
        <v>25</v>
      </c>
      <c r="C17" s="10">
        <v>21547</v>
      </c>
      <c r="D17" s="10">
        <v>22318</v>
      </c>
      <c r="E17" s="10">
        <v>22300</v>
      </c>
      <c r="F17" s="10">
        <v>20450</v>
      </c>
      <c r="G17" s="10">
        <v>18948</v>
      </c>
      <c r="H17" s="10">
        <v>19270</v>
      </c>
      <c r="I17" s="10">
        <v>19879</v>
      </c>
      <c r="J17" s="10">
        <v>27863</v>
      </c>
      <c r="K17" s="10">
        <v>28995</v>
      </c>
      <c r="L17" s="10">
        <v>26653</v>
      </c>
      <c r="M17" s="10">
        <v>12371</v>
      </c>
    </row>
    <row r="18" spans="2:13" x14ac:dyDescent="0.3">
      <c r="B18" s="52" t="s">
        <v>26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2:13" x14ac:dyDescent="0.3">
      <c r="B19" s="9" t="s">
        <v>27</v>
      </c>
      <c r="C19" s="10">
        <v>11583</v>
      </c>
      <c r="D19" s="10">
        <v>12716</v>
      </c>
      <c r="E19" s="10">
        <v>13721</v>
      </c>
      <c r="F19" s="10">
        <v>13457</v>
      </c>
      <c r="G19" s="10">
        <v>12370</v>
      </c>
      <c r="H19" s="10">
        <v>13327</v>
      </c>
      <c r="I19" s="10">
        <v>15161</v>
      </c>
      <c r="J19" s="10">
        <v>22373</v>
      </c>
      <c r="K19" s="10">
        <v>31308</v>
      </c>
      <c r="L19" s="10">
        <v>36983</v>
      </c>
      <c r="M19" s="10">
        <v>31664</v>
      </c>
    </row>
    <row r="20" spans="2:13" ht="15" thickBot="1" x14ac:dyDescent="0.35">
      <c r="B20" s="11" t="s">
        <v>28</v>
      </c>
      <c r="C20" s="4">
        <f t="shared" ref="C20:H20" si="5">C14-C19</f>
        <v>10993</v>
      </c>
      <c r="D20" s="4">
        <f t="shared" si="5"/>
        <v>10869</v>
      </c>
      <c r="E20" s="4">
        <f t="shared" si="5"/>
        <v>10018</v>
      </c>
      <c r="F20" s="4">
        <f t="shared" si="5"/>
        <v>10293</v>
      </c>
      <c r="G20" s="4">
        <f t="shared" si="5"/>
        <v>10726</v>
      </c>
      <c r="H20" s="4">
        <f t="shared" si="5"/>
        <v>10941</v>
      </c>
      <c r="I20" s="4">
        <v>12877</v>
      </c>
      <c r="J20" s="4">
        <v>15618</v>
      </c>
      <c r="K20" s="4">
        <v>17776</v>
      </c>
      <c r="L20" s="4">
        <v>21240</v>
      </c>
      <c r="M20" s="4">
        <v>19678</v>
      </c>
    </row>
    <row r="21" spans="2:13" x14ac:dyDescent="0.3">
      <c r="B21" s="5" t="s">
        <v>29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x14ac:dyDescent="0.3">
      <c r="B22" s="7" t="s">
        <v>30</v>
      </c>
      <c r="C22" s="10">
        <v>1551</v>
      </c>
      <c r="D22" s="10">
        <v>5296</v>
      </c>
      <c r="E22" s="10">
        <v>7625</v>
      </c>
      <c r="F22" s="10">
        <v>6927</v>
      </c>
      <c r="G22" s="10">
        <v>8822</v>
      </c>
      <c r="H22" s="10">
        <v>12822</v>
      </c>
      <c r="I22" s="10">
        <v>11483</v>
      </c>
      <c r="J22" s="19">
        <v>13650</v>
      </c>
      <c r="K22" s="19">
        <v>15592</v>
      </c>
      <c r="L22" s="19">
        <v>17975</v>
      </c>
      <c r="M22" s="19">
        <v>16054</v>
      </c>
    </row>
    <row r="23" spans="2:13" ht="15" thickBot="1" x14ac:dyDescent="0.35">
      <c r="B23" s="3" t="s">
        <v>31</v>
      </c>
      <c r="C23" s="4">
        <v>2631</v>
      </c>
      <c r="D23" s="4">
        <v>2900</v>
      </c>
      <c r="E23" s="4">
        <v>3274</v>
      </c>
      <c r="F23" s="4">
        <v>3157</v>
      </c>
      <c r="G23" s="4">
        <v>3364</v>
      </c>
      <c r="H23" s="4">
        <v>2848</v>
      </c>
      <c r="I23" s="4">
        <v>3564</v>
      </c>
      <c r="J23" s="4">
        <v>3569</v>
      </c>
      <c r="K23" s="4">
        <v>3883</v>
      </c>
      <c r="L23" s="4">
        <v>3904</v>
      </c>
      <c r="M23" s="4">
        <v>3864</v>
      </c>
    </row>
    <row r="24" spans="2:13" x14ac:dyDescent="0.3">
      <c r="B24" s="5" t="s">
        <v>32</v>
      </c>
      <c r="C24" s="6">
        <f t="shared" ref="C24:J24" si="6">SUM(C25:C26)</f>
        <v>161</v>
      </c>
      <c r="D24" s="6">
        <f t="shared" si="6"/>
        <v>130</v>
      </c>
      <c r="E24" s="6">
        <f t="shared" si="6"/>
        <v>123</v>
      </c>
      <c r="F24" s="6">
        <f t="shared" si="6"/>
        <v>143</v>
      </c>
      <c r="G24" s="6">
        <f t="shared" si="6"/>
        <v>91</v>
      </c>
      <c r="H24" s="6">
        <f t="shared" si="6"/>
        <v>80</v>
      </c>
      <c r="I24" s="6">
        <f t="shared" si="6"/>
        <v>105</v>
      </c>
      <c r="J24" s="6">
        <f t="shared" si="6"/>
        <v>125</v>
      </c>
      <c r="K24" s="6">
        <v>141</v>
      </c>
      <c r="L24" s="6">
        <v>82</v>
      </c>
      <c r="M24" s="6">
        <f t="shared" ref="M24" si="7">SUM(M25:M26)</f>
        <v>81</v>
      </c>
    </row>
    <row r="25" spans="2:13" x14ac:dyDescent="0.3">
      <c r="B25" s="7" t="s">
        <v>33</v>
      </c>
      <c r="C25" s="10">
        <v>96</v>
      </c>
      <c r="D25" s="10">
        <v>112</v>
      </c>
      <c r="E25" s="10">
        <v>90</v>
      </c>
      <c r="F25" s="10">
        <v>115</v>
      </c>
      <c r="G25" s="10">
        <v>84</v>
      </c>
      <c r="H25" s="10">
        <v>60</v>
      </c>
      <c r="I25" s="10">
        <v>65</v>
      </c>
      <c r="J25" s="10">
        <v>87</v>
      </c>
      <c r="K25" s="10">
        <v>97</v>
      </c>
      <c r="L25" s="10">
        <v>62</v>
      </c>
      <c r="M25" s="10">
        <v>75</v>
      </c>
    </row>
    <row r="26" spans="2:13" ht="15" thickBot="1" x14ac:dyDescent="0.35">
      <c r="B26" s="3" t="s">
        <v>34</v>
      </c>
      <c r="C26" s="4">
        <v>65</v>
      </c>
      <c r="D26" s="4">
        <v>18</v>
      </c>
      <c r="E26" s="4">
        <v>33</v>
      </c>
      <c r="F26" s="4">
        <v>28</v>
      </c>
      <c r="G26" s="4">
        <v>7</v>
      </c>
      <c r="H26" s="4">
        <v>20</v>
      </c>
      <c r="I26" s="4">
        <v>40</v>
      </c>
      <c r="J26" s="4">
        <v>38</v>
      </c>
      <c r="K26" s="4">
        <v>44</v>
      </c>
      <c r="L26" s="4">
        <v>20</v>
      </c>
      <c r="M26" s="4">
        <v>6</v>
      </c>
    </row>
    <row r="27" spans="2:13" ht="15" thickBot="1" x14ac:dyDescent="0.35">
      <c r="B27" s="13" t="s">
        <v>35</v>
      </c>
      <c r="C27" s="14">
        <v>22</v>
      </c>
      <c r="D27" s="14">
        <v>12</v>
      </c>
      <c r="E27" s="14">
        <v>15</v>
      </c>
      <c r="F27" s="14">
        <v>14</v>
      </c>
      <c r="G27" s="14">
        <v>13</v>
      </c>
      <c r="H27" s="14">
        <v>15</v>
      </c>
      <c r="I27" s="14">
        <v>14</v>
      </c>
      <c r="J27" s="14">
        <v>29</v>
      </c>
      <c r="K27" s="14">
        <v>15</v>
      </c>
      <c r="L27" s="14">
        <v>15</v>
      </c>
      <c r="M27" s="14">
        <v>12</v>
      </c>
    </row>
    <row r="28" spans="2:13" x14ac:dyDescent="0.3">
      <c r="B28" s="5" t="s">
        <v>36</v>
      </c>
      <c r="C28" s="17" t="str">
        <f>+Pàg.4!C9</f>
        <v>-</v>
      </c>
      <c r="D28" s="17" t="str">
        <f>+Pàg.4!D9</f>
        <v>-</v>
      </c>
      <c r="E28" s="17" t="str">
        <f>+Pàg.4!E9</f>
        <v>-</v>
      </c>
      <c r="F28" s="17" t="str">
        <f>+Pàg.4!F9</f>
        <v>-</v>
      </c>
      <c r="G28" s="17" t="str">
        <f>+Pàg.4!G9</f>
        <v>-</v>
      </c>
      <c r="H28" s="17">
        <f>+Pàg.4!H9</f>
        <v>11</v>
      </c>
      <c r="I28" s="17">
        <f>H28+Pàg.4!I9</f>
        <v>1246</v>
      </c>
      <c r="J28" s="17">
        <f>I28+Pàg.4!J9</f>
        <v>2503</v>
      </c>
      <c r="K28" s="17">
        <v>3010</v>
      </c>
      <c r="L28" s="17">
        <v>3487</v>
      </c>
      <c r="M28" s="17">
        <f>L28+Pàg.4!M9</f>
        <v>3715</v>
      </c>
    </row>
    <row r="29" spans="2:13" x14ac:dyDescent="0.3">
      <c r="B29" s="7" t="s">
        <v>37</v>
      </c>
      <c r="C29" s="19" t="str">
        <f>+Pàg.4!C10</f>
        <v>-</v>
      </c>
      <c r="D29" s="19" t="str">
        <f>+Pàg.4!D10</f>
        <v>-</v>
      </c>
      <c r="E29" s="19" t="str">
        <f>+Pàg.4!E10</f>
        <v>-</v>
      </c>
      <c r="F29" s="19" t="str">
        <f>+Pàg.4!F10</f>
        <v>-</v>
      </c>
      <c r="G29" s="19" t="str">
        <f>+Pàg.4!G10</f>
        <v>-</v>
      </c>
      <c r="H29" s="19">
        <f>+Pàg.4!H10</f>
        <v>2</v>
      </c>
      <c r="I29" s="19">
        <f>H29+Pàg.4!I10</f>
        <v>165</v>
      </c>
      <c r="J29" s="19">
        <f>I29+Pàg.4!J10</f>
        <v>355</v>
      </c>
      <c r="K29" s="19">
        <v>435</v>
      </c>
      <c r="L29" s="19">
        <v>520</v>
      </c>
      <c r="M29" s="19">
        <f>L29+Pàg.4!M10</f>
        <v>573</v>
      </c>
    </row>
    <row r="30" spans="2:13" x14ac:dyDescent="0.3">
      <c r="B30" s="7" t="s">
        <v>38</v>
      </c>
      <c r="C30" s="19" t="str">
        <f>+Pàg.4!C11</f>
        <v>-</v>
      </c>
      <c r="D30" s="19" t="str">
        <f>+Pàg.4!D11</f>
        <v>-</v>
      </c>
      <c r="E30" s="19" t="str">
        <f>+Pàg.4!E11</f>
        <v>-</v>
      </c>
      <c r="F30" s="19" t="str">
        <f>+Pàg.4!F11</f>
        <v>-</v>
      </c>
      <c r="G30" s="19" t="str">
        <f>+Pàg.4!G11</f>
        <v>-</v>
      </c>
      <c r="H30" s="19">
        <f>+Pàg.4!H11</f>
        <v>3</v>
      </c>
      <c r="I30" s="19">
        <f>H30+Pàg.4!I11</f>
        <v>545</v>
      </c>
      <c r="J30" s="19">
        <f>I30+Pàg.4!J11</f>
        <v>1153</v>
      </c>
      <c r="K30" s="19">
        <v>1406</v>
      </c>
      <c r="L30" s="19">
        <v>1610</v>
      </c>
      <c r="M30" s="19">
        <f>L30+Pàg.4!M11</f>
        <v>1717</v>
      </c>
    </row>
    <row r="31" spans="2:13" x14ac:dyDescent="0.3">
      <c r="B31" s="7" t="s">
        <v>39</v>
      </c>
      <c r="C31" s="19" t="str">
        <f>+Pàg.4!C12</f>
        <v>-</v>
      </c>
      <c r="D31" s="19" t="str">
        <f>+Pàg.4!D12</f>
        <v>-</v>
      </c>
      <c r="E31" s="19" t="str">
        <f>+Pàg.4!E12</f>
        <v>-</v>
      </c>
      <c r="F31" s="19" t="str">
        <f>+Pàg.4!F12</f>
        <v>-</v>
      </c>
      <c r="G31" s="19" t="str">
        <f>+Pàg.4!G12</f>
        <v>-</v>
      </c>
      <c r="H31" s="19">
        <f>+Pàg.4!H12</f>
        <v>6</v>
      </c>
      <c r="I31" s="19">
        <f>H31+Pàg.4!I12</f>
        <v>499</v>
      </c>
      <c r="J31" s="19">
        <f>I31+Pàg.4!J12</f>
        <v>925</v>
      </c>
      <c r="K31" s="19">
        <v>1076</v>
      </c>
      <c r="L31" s="19">
        <v>1237</v>
      </c>
      <c r="M31" s="19">
        <f>L31+Pàg.4!M12</f>
        <v>1301</v>
      </c>
    </row>
    <row r="32" spans="2:13" x14ac:dyDescent="0.3">
      <c r="B32" s="7" t="s">
        <v>40</v>
      </c>
      <c r="C32" s="19" t="str">
        <f>+Pàg.4!C13</f>
        <v>-</v>
      </c>
      <c r="D32" s="19" t="str">
        <f>+Pàg.4!D13</f>
        <v>-</v>
      </c>
      <c r="E32" s="19" t="str">
        <f>+Pàg.4!E13</f>
        <v>-</v>
      </c>
      <c r="F32" s="19" t="str">
        <f>+Pàg.4!F13</f>
        <v>-</v>
      </c>
      <c r="G32" s="19" t="str">
        <f>+Pàg.4!G13</f>
        <v>-</v>
      </c>
      <c r="H32" s="19">
        <f>+Pàg.4!H13</f>
        <v>0</v>
      </c>
      <c r="I32" s="19">
        <f>H32+Pàg.4!I13</f>
        <v>29</v>
      </c>
      <c r="J32" s="19">
        <f>I32+Pàg.4!J13</f>
        <v>53</v>
      </c>
      <c r="K32" s="19">
        <v>67</v>
      </c>
      <c r="L32" s="19">
        <v>87</v>
      </c>
      <c r="M32" s="19">
        <f>L32+Pàg.4!M13</f>
        <v>89</v>
      </c>
    </row>
    <row r="33" spans="2:13" ht="15" thickBot="1" x14ac:dyDescent="0.35">
      <c r="B33" s="3" t="s">
        <v>41</v>
      </c>
      <c r="C33" s="21" t="str">
        <f>+Pàg.4!C14</f>
        <v>-</v>
      </c>
      <c r="D33" s="21" t="str">
        <f>+Pàg.4!D14</f>
        <v>-</v>
      </c>
      <c r="E33" s="21" t="str">
        <f>+Pàg.4!E14</f>
        <v>-</v>
      </c>
      <c r="F33" s="21" t="str">
        <f>+Pàg.4!F14</f>
        <v>-</v>
      </c>
      <c r="G33" s="21" t="str">
        <f>+Pàg.4!G14</f>
        <v>-</v>
      </c>
      <c r="H33" s="21">
        <f>+Pàg.4!H14</f>
        <v>0</v>
      </c>
      <c r="I33" s="21">
        <f>H33+Pàg.4!I14</f>
        <v>8</v>
      </c>
      <c r="J33" s="21">
        <f>I33+Pàg.4!J14</f>
        <v>17</v>
      </c>
      <c r="K33" s="21">
        <v>26</v>
      </c>
      <c r="L33" s="21">
        <v>33</v>
      </c>
      <c r="M33" s="21">
        <f>L33+Pàg.4!M14</f>
        <v>35</v>
      </c>
    </row>
    <row r="34" spans="2:13" x14ac:dyDescent="0.3">
      <c r="B34" s="5" t="s">
        <v>42</v>
      </c>
      <c r="C34" s="17" t="str">
        <f>Pàg.5!C10</f>
        <v>-</v>
      </c>
      <c r="D34" s="17" t="str">
        <f>Pàg.5!D10</f>
        <v>-</v>
      </c>
      <c r="E34" s="17" t="str">
        <f>Pàg.5!E10</f>
        <v>-</v>
      </c>
      <c r="F34" s="17" t="str">
        <f>Pàg.5!F10</f>
        <v>-</v>
      </c>
      <c r="G34" s="17" t="str">
        <f>Pàg.5!G10</f>
        <v>-</v>
      </c>
      <c r="H34" s="17" t="str">
        <f>Pàg.5!H10</f>
        <v>-</v>
      </c>
      <c r="I34" s="17" t="str">
        <f>Pàg.5!I10</f>
        <v>-</v>
      </c>
      <c r="J34" s="17">
        <v>7172</v>
      </c>
      <c r="K34" s="17">
        <v>18807</v>
      </c>
      <c r="L34" s="17">
        <v>25838</v>
      </c>
      <c r="M34" s="17">
        <f>Pàg.5!M10</f>
        <v>26127</v>
      </c>
    </row>
    <row r="35" spans="2:13" x14ac:dyDescent="0.3">
      <c r="B35" s="7" t="s">
        <v>43</v>
      </c>
      <c r="C35" s="19" t="str">
        <f>Pàg.5!C5</f>
        <v>-</v>
      </c>
      <c r="D35" s="19" t="str">
        <f>Pàg.5!D5</f>
        <v>-</v>
      </c>
      <c r="E35" s="19" t="str">
        <f>Pàg.5!E5</f>
        <v>-</v>
      </c>
      <c r="F35" s="19" t="str">
        <f>Pàg.5!F5</f>
        <v>-</v>
      </c>
      <c r="G35" s="19" t="str">
        <f>Pàg.5!G5</f>
        <v>-</v>
      </c>
      <c r="H35" s="19" t="str">
        <f>Pàg.5!H5</f>
        <v>-</v>
      </c>
      <c r="I35" s="19" t="str">
        <f>Pàg.5!I5</f>
        <v>-</v>
      </c>
      <c r="J35" s="19">
        <v>5757</v>
      </c>
      <c r="K35" s="19">
        <v>15322</v>
      </c>
      <c r="L35" s="19">
        <v>21323</v>
      </c>
      <c r="M35" s="19">
        <f>Pàg.5!M5</f>
        <v>21576</v>
      </c>
    </row>
    <row r="36" spans="2:13" x14ac:dyDescent="0.3">
      <c r="B36" s="1" t="s">
        <v>44</v>
      </c>
      <c r="C36" s="27" t="str">
        <f>Pàg.5!C6</f>
        <v>-</v>
      </c>
      <c r="D36" s="27" t="str">
        <f>Pàg.5!D6</f>
        <v>-</v>
      </c>
      <c r="E36" s="27" t="str">
        <f>Pàg.5!E6</f>
        <v>-</v>
      </c>
      <c r="F36" s="27" t="str">
        <f>Pàg.5!F6</f>
        <v>-</v>
      </c>
      <c r="G36" s="27" t="str">
        <f>Pàg.5!G6</f>
        <v>-</v>
      </c>
      <c r="H36" s="27" t="str">
        <f>Pàg.5!H6</f>
        <v>-</v>
      </c>
      <c r="I36" s="27" t="str">
        <f>Pàg.5!I6</f>
        <v>-</v>
      </c>
      <c r="J36" s="27">
        <v>518</v>
      </c>
      <c r="K36" s="27">
        <v>1311</v>
      </c>
      <c r="L36" s="27">
        <v>1907</v>
      </c>
      <c r="M36" s="27">
        <f>Pàg.5!M6</f>
        <v>1977</v>
      </c>
    </row>
    <row r="37" spans="2:13" x14ac:dyDescent="0.3">
      <c r="B37" s="1" t="s">
        <v>45</v>
      </c>
      <c r="C37" s="27" t="str">
        <f>Pàg.5!C7</f>
        <v>-</v>
      </c>
      <c r="D37" s="27" t="str">
        <f>Pàg.5!D7</f>
        <v>-</v>
      </c>
      <c r="E37" s="27" t="str">
        <f>Pàg.5!E7</f>
        <v>-</v>
      </c>
      <c r="F37" s="27" t="str">
        <f>Pàg.5!F7</f>
        <v>-</v>
      </c>
      <c r="G37" s="27" t="str">
        <f>Pàg.5!G7</f>
        <v>-</v>
      </c>
      <c r="H37" s="27" t="str">
        <f>Pàg.5!H7</f>
        <v>-</v>
      </c>
      <c r="I37" s="27" t="str">
        <f>Pàg.5!I7</f>
        <v>-</v>
      </c>
      <c r="J37" s="27">
        <v>384</v>
      </c>
      <c r="K37" s="27">
        <v>747</v>
      </c>
      <c r="L37" s="27">
        <v>911</v>
      </c>
      <c r="M37" s="27">
        <f>Pàg.5!M7</f>
        <v>893</v>
      </c>
    </row>
    <row r="38" spans="2:13" x14ac:dyDescent="0.3">
      <c r="B38" s="1" t="s">
        <v>46</v>
      </c>
      <c r="C38" s="27" t="str">
        <f>Pàg.5!C8</f>
        <v>-</v>
      </c>
      <c r="D38" s="27" t="str">
        <f>Pàg.5!D8</f>
        <v>-</v>
      </c>
      <c r="E38" s="27" t="str">
        <f>Pàg.5!E8</f>
        <v>-</v>
      </c>
      <c r="F38" s="27" t="str">
        <f>Pàg.5!F8</f>
        <v>-</v>
      </c>
      <c r="G38" s="27" t="str">
        <f>Pàg.5!G8</f>
        <v>-</v>
      </c>
      <c r="H38" s="27" t="str">
        <f>Pàg.5!H8</f>
        <v>-</v>
      </c>
      <c r="I38" s="27" t="str">
        <f>Pàg.5!I8</f>
        <v>-</v>
      </c>
      <c r="J38" s="27">
        <v>429</v>
      </c>
      <c r="K38" s="27">
        <v>1257</v>
      </c>
      <c r="L38" s="27">
        <v>1486</v>
      </c>
      <c r="M38" s="27">
        <f>Pàg.5!M8</f>
        <v>1448</v>
      </c>
    </row>
    <row r="39" spans="2:13" ht="15" thickBot="1" x14ac:dyDescent="0.35">
      <c r="B39" s="3" t="s">
        <v>47</v>
      </c>
      <c r="C39" s="21" t="str">
        <f>Pàg.5!C9</f>
        <v>-</v>
      </c>
      <c r="D39" s="21" t="str">
        <f>Pàg.5!D9</f>
        <v>-</v>
      </c>
      <c r="E39" s="21" t="str">
        <f>Pàg.5!E9</f>
        <v>-</v>
      </c>
      <c r="F39" s="21" t="str">
        <f>Pàg.5!F9</f>
        <v>-</v>
      </c>
      <c r="G39" s="21" t="str">
        <f>Pàg.5!G9</f>
        <v>-</v>
      </c>
      <c r="H39" s="21" t="str">
        <f>Pàg.5!H9</f>
        <v>-</v>
      </c>
      <c r="I39" s="21" t="str">
        <f>Pàg.5!I9</f>
        <v>-</v>
      </c>
      <c r="J39" s="21">
        <v>84</v>
      </c>
      <c r="K39" s="21">
        <v>170</v>
      </c>
      <c r="L39" s="21">
        <v>211</v>
      </c>
      <c r="M39" s="21">
        <f>Pàg.5!M9</f>
        <v>233</v>
      </c>
    </row>
  </sheetData>
  <phoneticPr fontId="4" type="noConversion"/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  <ignoredErrors>
    <ignoredError sqref="C14:D14 F14 H5 I5:J5 C24:J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B2:I35"/>
  <sheetViews>
    <sheetView zoomScaleNormal="100" workbookViewId="0"/>
  </sheetViews>
  <sheetFormatPr defaultColWidth="9.109375" defaultRowHeight="14.4" x14ac:dyDescent="0.3"/>
  <cols>
    <col min="1" max="1" width="9.109375" style="31"/>
    <col min="2" max="2" width="60.6640625" style="31" customWidth="1"/>
    <col min="3" max="8" width="11.6640625" style="31" customWidth="1"/>
    <col min="9" max="16384" width="9.109375" style="31"/>
  </cols>
  <sheetData>
    <row r="2" spans="2:8" ht="17.399999999999999" x14ac:dyDescent="0.35">
      <c r="B2" s="32" t="s">
        <v>48</v>
      </c>
    </row>
    <row r="5" spans="2:8" x14ac:dyDescent="0.3">
      <c r="B5" s="42" t="s">
        <v>94</v>
      </c>
      <c r="C5" s="45"/>
      <c r="D5" s="45"/>
      <c r="E5" s="46"/>
      <c r="F5" s="46"/>
      <c r="G5" s="46"/>
    </row>
    <row r="7" spans="2:8" ht="29.4" thickBot="1" x14ac:dyDescent="0.35">
      <c r="B7" s="15"/>
      <c r="C7" s="44" t="s">
        <v>43</v>
      </c>
      <c r="D7" s="44" t="s">
        <v>44</v>
      </c>
      <c r="E7" s="44" t="s">
        <v>45</v>
      </c>
      <c r="F7" s="44" t="s">
        <v>46</v>
      </c>
      <c r="G7" s="44" t="s">
        <v>47</v>
      </c>
      <c r="H7" s="44" t="s">
        <v>49</v>
      </c>
    </row>
    <row r="8" spans="2:8" ht="15" thickBot="1" x14ac:dyDescent="0.35">
      <c r="B8" s="16" t="s">
        <v>12</v>
      </c>
      <c r="C8" s="17">
        <v>11</v>
      </c>
      <c r="D8" s="17">
        <v>0</v>
      </c>
      <c r="E8" s="17">
        <v>1</v>
      </c>
      <c r="F8" s="17">
        <v>0</v>
      </c>
      <c r="G8" s="17">
        <v>0</v>
      </c>
      <c r="H8" s="17">
        <f t="shared" ref="H8:H34" si="0">SUM(C8:G8)</f>
        <v>12</v>
      </c>
    </row>
    <row r="9" spans="2:8" x14ac:dyDescent="0.3">
      <c r="B9" s="16" t="s">
        <v>50</v>
      </c>
      <c r="C9" s="17">
        <f t="shared" ref="C9:G9" si="1">SUM(C10:C17)</f>
        <v>50381</v>
      </c>
      <c r="D9" s="17">
        <f t="shared" si="1"/>
        <v>9835</v>
      </c>
      <c r="E9" s="17">
        <f t="shared" si="1"/>
        <v>5851</v>
      </c>
      <c r="F9" s="17">
        <f t="shared" si="1"/>
        <v>6211</v>
      </c>
      <c r="G9" s="17">
        <f t="shared" si="1"/>
        <v>2160</v>
      </c>
      <c r="H9" s="17">
        <f t="shared" si="0"/>
        <v>74438</v>
      </c>
    </row>
    <row r="10" spans="2:8" x14ac:dyDescent="0.3">
      <c r="B10" s="18" t="s">
        <v>51</v>
      </c>
      <c r="C10" s="19">
        <v>2260</v>
      </c>
      <c r="D10" s="19">
        <v>368</v>
      </c>
      <c r="E10" s="19">
        <v>232</v>
      </c>
      <c r="F10" s="19">
        <v>175</v>
      </c>
      <c r="G10" s="19">
        <v>58</v>
      </c>
      <c r="H10" s="19">
        <f t="shared" si="0"/>
        <v>3093</v>
      </c>
    </row>
    <row r="11" spans="2:8" x14ac:dyDescent="0.3">
      <c r="B11" s="18" t="s">
        <v>52</v>
      </c>
      <c r="C11" s="19">
        <v>23095</v>
      </c>
      <c r="D11" s="19">
        <v>3982</v>
      </c>
      <c r="E11" s="19">
        <v>2982</v>
      </c>
      <c r="F11" s="19">
        <v>3242</v>
      </c>
      <c r="G11" s="19">
        <v>960</v>
      </c>
      <c r="H11" s="19">
        <f t="shared" si="0"/>
        <v>34261</v>
      </c>
    </row>
    <row r="12" spans="2:8" x14ac:dyDescent="0.3">
      <c r="B12" s="18" t="s">
        <v>53</v>
      </c>
      <c r="C12" s="19">
        <v>5216</v>
      </c>
      <c r="D12" s="19">
        <v>799</v>
      </c>
      <c r="E12" s="19">
        <v>617</v>
      </c>
      <c r="F12" s="19">
        <v>527</v>
      </c>
      <c r="G12" s="19">
        <v>192</v>
      </c>
      <c r="H12" s="19">
        <f t="shared" si="0"/>
        <v>7351</v>
      </c>
    </row>
    <row r="13" spans="2:8" x14ac:dyDescent="0.3">
      <c r="B13" s="18" t="s">
        <v>54</v>
      </c>
      <c r="C13" s="19">
        <v>5542</v>
      </c>
      <c r="D13" s="19">
        <v>1383</v>
      </c>
      <c r="E13" s="19">
        <v>983</v>
      </c>
      <c r="F13" s="19">
        <v>926</v>
      </c>
      <c r="G13" s="19">
        <v>328</v>
      </c>
      <c r="H13" s="19">
        <f t="shared" si="0"/>
        <v>9162</v>
      </c>
    </row>
    <row r="14" spans="2:8" x14ac:dyDescent="0.3">
      <c r="B14" s="18" t="s">
        <v>55</v>
      </c>
      <c r="C14" s="19">
        <v>6051</v>
      </c>
      <c r="D14" s="19">
        <v>920</v>
      </c>
      <c r="E14" s="19">
        <v>556</v>
      </c>
      <c r="F14" s="19">
        <v>509</v>
      </c>
      <c r="G14" s="19">
        <v>162</v>
      </c>
      <c r="H14" s="19">
        <f t="shared" si="0"/>
        <v>8198</v>
      </c>
    </row>
    <row r="15" spans="2:8" x14ac:dyDescent="0.3">
      <c r="B15" s="18" t="s">
        <v>56</v>
      </c>
      <c r="C15" s="19">
        <v>2296</v>
      </c>
      <c r="D15" s="19">
        <v>669</v>
      </c>
      <c r="E15" s="19">
        <v>385</v>
      </c>
      <c r="F15" s="19">
        <v>487</v>
      </c>
      <c r="G15" s="19">
        <v>133</v>
      </c>
      <c r="H15" s="19">
        <f t="shared" si="0"/>
        <v>3970</v>
      </c>
    </row>
    <row r="16" spans="2:8" x14ac:dyDescent="0.3">
      <c r="B16" s="18" t="s">
        <v>57</v>
      </c>
      <c r="C16" s="19">
        <v>960</v>
      </c>
      <c r="D16" s="19">
        <v>179</v>
      </c>
      <c r="E16" s="19">
        <v>91</v>
      </c>
      <c r="F16" s="19">
        <v>67</v>
      </c>
      <c r="G16" s="19">
        <v>32</v>
      </c>
      <c r="H16" s="19">
        <f t="shared" si="0"/>
        <v>1329</v>
      </c>
    </row>
    <row r="17" spans="2:8" ht="15" thickBot="1" x14ac:dyDescent="0.35">
      <c r="B17" s="20" t="s">
        <v>58</v>
      </c>
      <c r="C17" s="21">
        <v>4961</v>
      </c>
      <c r="D17" s="21">
        <v>1535</v>
      </c>
      <c r="E17" s="21">
        <v>5</v>
      </c>
      <c r="F17" s="21">
        <v>278</v>
      </c>
      <c r="G17" s="21">
        <v>295</v>
      </c>
      <c r="H17" s="21">
        <f t="shared" si="0"/>
        <v>7074</v>
      </c>
    </row>
    <row r="18" spans="2:8" x14ac:dyDescent="0.3">
      <c r="B18" s="16" t="s">
        <v>59</v>
      </c>
      <c r="C18" s="17">
        <f t="shared" ref="C18:G18" si="2">SUM(C19:C26)</f>
        <v>661</v>
      </c>
      <c r="D18" s="17">
        <f t="shared" si="2"/>
        <v>65</v>
      </c>
      <c r="E18" s="17">
        <f t="shared" si="2"/>
        <v>40</v>
      </c>
      <c r="F18" s="17">
        <f t="shared" si="2"/>
        <v>59</v>
      </c>
      <c r="G18" s="17">
        <f t="shared" si="2"/>
        <v>13</v>
      </c>
      <c r="H18" s="17">
        <f t="shared" si="0"/>
        <v>838</v>
      </c>
    </row>
    <row r="19" spans="2:8" x14ac:dyDescent="0.3">
      <c r="B19" s="18" t="s">
        <v>51</v>
      </c>
      <c r="C19" s="19">
        <v>42</v>
      </c>
      <c r="D19" s="19">
        <v>3</v>
      </c>
      <c r="E19" s="19">
        <v>5</v>
      </c>
      <c r="F19" s="19">
        <v>4</v>
      </c>
      <c r="G19" s="19">
        <v>1</v>
      </c>
      <c r="H19" s="19">
        <f t="shared" si="0"/>
        <v>55</v>
      </c>
    </row>
    <row r="20" spans="2:8" x14ac:dyDescent="0.3">
      <c r="B20" s="18" t="s">
        <v>52</v>
      </c>
      <c r="C20" s="19">
        <v>218</v>
      </c>
      <c r="D20" s="19">
        <v>11</v>
      </c>
      <c r="E20" s="19">
        <v>12</v>
      </c>
      <c r="F20" s="19">
        <v>18</v>
      </c>
      <c r="G20" s="19">
        <v>4</v>
      </c>
      <c r="H20" s="19">
        <f t="shared" si="0"/>
        <v>263</v>
      </c>
    </row>
    <row r="21" spans="2:8" x14ac:dyDescent="0.3">
      <c r="B21" s="18" t="s">
        <v>53</v>
      </c>
      <c r="C21" s="19">
        <v>60</v>
      </c>
      <c r="D21" s="19">
        <v>4</v>
      </c>
      <c r="E21" s="19">
        <v>4</v>
      </c>
      <c r="F21" s="19">
        <v>9</v>
      </c>
      <c r="G21" s="19">
        <v>1</v>
      </c>
      <c r="H21" s="19">
        <f t="shared" si="0"/>
        <v>78</v>
      </c>
    </row>
    <row r="22" spans="2:8" x14ac:dyDescent="0.3">
      <c r="B22" s="18" t="s">
        <v>54</v>
      </c>
      <c r="C22" s="19">
        <v>130</v>
      </c>
      <c r="D22" s="19">
        <v>13</v>
      </c>
      <c r="E22" s="19">
        <v>9</v>
      </c>
      <c r="F22" s="19">
        <v>16</v>
      </c>
      <c r="G22" s="19">
        <v>2</v>
      </c>
      <c r="H22" s="19">
        <f t="shared" si="0"/>
        <v>170</v>
      </c>
    </row>
    <row r="23" spans="2:8" x14ac:dyDescent="0.3">
      <c r="B23" s="18" t="s">
        <v>55</v>
      </c>
      <c r="C23" s="19">
        <v>104</v>
      </c>
      <c r="D23" s="19">
        <v>8</v>
      </c>
      <c r="E23" s="19">
        <v>6</v>
      </c>
      <c r="F23" s="19">
        <v>3</v>
      </c>
      <c r="G23" s="19">
        <v>2</v>
      </c>
      <c r="H23" s="19">
        <f t="shared" si="0"/>
        <v>123</v>
      </c>
    </row>
    <row r="24" spans="2:8" x14ac:dyDescent="0.3">
      <c r="B24" s="18" t="s">
        <v>56</v>
      </c>
      <c r="C24" s="19">
        <v>19</v>
      </c>
      <c r="D24" s="19">
        <v>6</v>
      </c>
      <c r="E24" s="19">
        <v>3</v>
      </c>
      <c r="F24" s="19">
        <v>5</v>
      </c>
      <c r="G24" s="19">
        <v>0</v>
      </c>
      <c r="H24" s="19">
        <f t="shared" si="0"/>
        <v>33</v>
      </c>
    </row>
    <row r="25" spans="2:8" x14ac:dyDescent="0.3">
      <c r="B25" s="18" t="s">
        <v>57</v>
      </c>
      <c r="C25" s="19">
        <v>15</v>
      </c>
      <c r="D25" s="19">
        <v>1</v>
      </c>
      <c r="E25" s="19">
        <v>1</v>
      </c>
      <c r="F25" s="19">
        <v>1</v>
      </c>
      <c r="G25" s="19">
        <v>0</v>
      </c>
      <c r="H25" s="19">
        <f t="shared" si="0"/>
        <v>18</v>
      </c>
    </row>
    <row r="26" spans="2:8" ht="15" thickBot="1" x14ac:dyDescent="0.35">
      <c r="B26" s="20" t="s">
        <v>58</v>
      </c>
      <c r="C26" s="21">
        <v>73</v>
      </c>
      <c r="D26" s="21">
        <v>19</v>
      </c>
      <c r="E26" s="21">
        <v>0</v>
      </c>
      <c r="F26" s="21">
        <v>3</v>
      </c>
      <c r="G26" s="21">
        <v>3</v>
      </c>
      <c r="H26" s="21">
        <f t="shared" si="0"/>
        <v>98</v>
      </c>
    </row>
    <row r="27" spans="2:8" ht="15" thickBot="1" x14ac:dyDescent="0.35">
      <c r="B27" s="16" t="s">
        <v>16</v>
      </c>
      <c r="C27" s="17">
        <v>76</v>
      </c>
      <c r="D27" s="17">
        <v>1</v>
      </c>
      <c r="E27" s="17">
        <v>2</v>
      </c>
      <c r="F27" s="17">
        <v>1</v>
      </c>
      <c r="G27" s="17">
        <v>1</v>
      </c>
      <c r="H27" s="17">
        <f t="shared" si="0"/>
        <v>81</v>
      </c>
    </row>
    <row r="28" spans="2:8" x14ac:dyDescent="0.3">
      <c r="B28" s="16" t="s">
        <v>17</v>
      </c>
      <c r="C28" s="17">
        <f>SUM(C29:C32)</f>
        <v>2065</v>
      </c>
      <c r="D28" s="17">
        <f t="shared" ref="D28:G28" si="3">SUM(D29:D32)</f>
        <v>256</v>
      </c>
      <c r="E28" s="17">
        <f t="shared" si="3"/>
        <v>132</v>
      </c>
      <c r="F28" s="17">
        <f t="shared" si="3"/>
        <v>137</v>
      </c>
      <c r="G28" s="17">
        <f t="shared" si="3"/>
        <v>31</v>
      </c>
      <c r="H28" s="17">
        <f t="shared" si="0"/>
        <v>2621</v>
      </c>
    </row>
    <row r="29" spans="2:8" x14ac:dyDescent="0.3">
      <c r="B29" s="18" t="s">
        <v>60</v>
      </c>
      <c r="C29" s="19">
        <v>807</v>
      </c>
      <c r="D29" s="19">
        <v>101</v>
      </c>
      <c r="E29" s="19">
        <v>63</v>
      </c>
      <c r="F29" s="19">
        <v>44</v>
      </c>
      <c r="G29" s="19">
        <v>10</v>
      </c>
      <c r="H29" s="19">
        <f t="shared" si="0"/>
        <v>1025</v>
      </c>
    </row>
    <row r="30" spans="2:8" x14ac:dyDescent="0.3">
      <c r="B30" s="18" t="s">
        <v>61</v>
      </c>
      <c r="C30" s="19">
        <v>997</v>
      </c>
      <c r="D30" s="19">
        <v>139</v>
      </c>
      <c r="E30" s="19">
        <v>58</v>
      </c>
      <c r="F30" s="19">
        <v>82</v>
      </c>
      <c r="G30" s="19">
        <v>17</v>
      </c>
      <c r="H30" s="19">
        <f t="shared" si="0"/>
        <v>1293</v>
      </c>
    </row>
    <row r="31" spans="2:8" x14ac:dyDescent="0.3">
      <c r="B31" s="18" t="s">
        <v>62</v>
      </c>
      <c r="C31" s="19">
        <v>178</v>
      </c>
      <c r="D31" s="19">
        <v>14</v>
      </c>
      <c r="E31" s="19">
        <v>8</v>
      </c>
      <c r="F31" s="19">
        <v>8</v>
      </c>
      <c r="G31" s="19">
        <v>4</v>
      </c>
      <c r="H31" s="19">
        <f t="shared" si="0"/>
        <v>212</v>
      </c>
    </row>
    <row r="32" spans="2:8" ht="15" thickBot="1" x14ac:dyDescent="0.35">
      <c r="B32" s="20" t="s">
        <v>63</v>
      </c>
      <c r="C32" s="21">
        <v>83</v>
      </c>
      <c r="D32" s="21">
        <v>2</v>
      </c>
      <c r="E32" s="21">
        <v>3</v>
      </c>
      <c r="F32" s="21">
        <v>3</v>
      </c>
      <c r="G32" s="21">
        <v>0</v>
      </c>
      <c r="H32" s="21">
        <f t="shared" si="0"/>
        <v>91</v>
      </c>
    </row>
    <row r="33" spans="2:9" x14ac:dyDescent="0.3">
      <c r="B33" s="16" t="s">
        <v>18</v>
      </c>
      <c r="C33" s="17">
        <v>72</v>
      </c>
      <c r="D33" s="17">
        <v>15</v>
      </c>
      <c r="E33" s="17">
        <v>13</v>
      </c>
      <c r="F33" s="17">
        <v>21</v>
      </c>
      <c r="G33" s="17">
        <v>4</v>
      </c>
      <c r="H33" s="17">
        <f t="shared" si="0"/>
        <v>125</v>
      </c>
      <c r="I33" s="47"/>
    </row>
    <row r="34" spans="2:9" ht="15" thickBot="1" x14ac:dyDescent="0.35">
      <c r="B34" s="22" t="s">
        <v>19</v>
      </c>
      <c r="C34" s="23">
        <v>17</v>
      </c>
      <c r="D34" s="23">
        <v>0</v>
      </c>
      <c r="E34" s="23">
        <v>0</v>
      </c>
      <c r="F34" s="23">
        <v>0</v>
      </c>
      <c r="G34" s="23">
        <v>0</v>
      </c>
      <c r="H34" s="23">
        <f t="shared" si="0"/>
        <v>17</v>
      </c>
    </row>
    <row r="35" spans="2:9" ht="15" thickBot="1" x14ac:dyDescent="0.35">
      <c r="B35" s="24" t="s">
        <v>64</v>
      </c>
      <c r="C35" s="14">
        <f t="shared" ref="C35:G35" si="4">SUM(C8,C9,C18,C27,C28,C33,C34)</f>
        <v>53283</v>
      </c>
      <c r="D35" s="14">
        <f t="shared" si="4"/>
        <v>10172</v>
      </c>
      <c r="E35" s="14">
        <f t="shared" si="4"/>
        <v>6039</v>
      </c>
      <c r="F35" s="14">
        <f t="shared" si="4"/>
        <v>6429</v>
      </c>
      <c r="G35" s="14">
        <f t="shared" si="4"/>
        <v>2209</v>
      </c>
      <c r="H35" s="14">
        <f t="shared" ref="H35" si="5">SUM(H8,H9,H18,H27,H28,H33,H34)</f>
        <v>78132</v>
      </c>
    </row>
  </sheetData>
  <phoneticPr fontId="4" type="noConversion"/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  <ignoredErrors>
    <ignoredError sqref="C18:G18 C28:G2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"/>
  <sheetViews>
    <sheetView zoomScaleNormal="100" workbookViewId="0"/>
  </sheetViews>
  <sheetFormatPr defaultColWidth="9.109375" defaultRowHeight="14.4" x14ac:dyDescent="0.3"/>
  <cols>
    <col min="1" max="1" width="9.109375" style="31"/>
    <col min="2" max="2" width="60.6640625" style="31" customWidth="1"/>
    <col min="3" max="4" width="11.6640625" style="48" customWidth="1"/>
    <col min="5" max="5" width="11.88671875" style="48" customWidth="1"/>
    <col min="6" max="8" width="11.6640625" style="48" customWidth="1"/>
    <col min="9" max="9" width="11.6640625" style="31" customWidth="1"/>
    <col min="10" max="16384" width="9.109375" style="31"/>
  </cols>
  <sheetData>
    <row r="2" spans="2:10" ht="17.399999999999999" x14ac:dyDescent="0.35">
      <c r="B2" s="32" t="s">
        <v>65</v>
      </c>
    </row>
    <row r="3" spans="2:10" x14ac:dyDescent="0.3">
      <c r="C3" s="31"/>
      <c r="D3" s="31"/>
      <c r="E3" s="31"/>
      <c r="F3" s="31"/>
      <c r="G3" s="31"/>
      <c r="H3" s="31"/>
    </row>
    <row r="4" spans="2:10" x14ac:dyDescent="0.3">
      <c r="C4" s="31"/>
      <c r="D4" s="31"/>
      <c r="E4" s="31"/>
      <c r="F4" s="31"/>
      <c r="G4" s="31"/>
      <c r="H4" s="31"/>
    </row>
    <row r="5" spans="2:10" x14ac:dyDescent="0.3">
      <c r="B5" s="42" t="s">
        <v>95</v>
      </c>
      <c r="C5" s="45"/>
      <c r="D5" s="45"/>
      <c r="E5" s="46"/>
      <c r="F5" s="46"/>
      <c r="G5" s="46"/>
      <c r="H5" s="46"/>
    </row>
    <row r="7" spans="2:10" ht="29.4" thickBot="1" x14ac:dyDescent="0.35">
      <c r="B7" s="25" t="s">
        <v>66</v>
      </c>
      <c r="C7" s="43" t="s">
        <v>12</v>
      </c>
      <c r="D7" s="43" t="s">
        <v>67</v>
      </c>
      <c r="E7" s="43" t="s">
        <v>68</v>
      </c>
      <c r="F7" s="43" t="s">
        <v>59</v>
      </c>
      <c r="G7" s="43" t="s">
        <v>17</v>
      </c>
      <c r="H7" s="43" t="s">
        <v>69</v>
      </c>
      <c r="I7" s="43" t="s">
        <v>49</v>
      </c>
    </row>
    <row r="8" spans="2:10" x14ac:dyDescent="0.3">
      <c r="B8" s="26" t="s">
        <v>70</v>
      </c>
      <c r="C8" s="53" t="s">
        <v>21</v>
      </c>
      <c r="D8" s="53" t="s">
        <v>21</v>
      </c>
      <c r="E8" s="53" t="s">
        <v>21</v>
      </c>
      <c r="F8" s="53" t="s">
        <v>21</v>
      </c>
      <c r="G8" s="53" t="s">
        <v>21</v>
      </c>
      <c r="H8" s="53" t="s">
        <v>21</v>
      </c>
      <c r="I8" s="17">
        <f>SUM(C8:H8)</f>
        <v>0</v>
      </c>
      <c r="J8" s="47"/>
    </row>
    <row r="9" spans="2:10" x14ac:dyDescent="0.3">
      <c r="B9" s="7" t="s">
        <v>71</v>
      </c>
      <c r="C9" s="19">
        <v>1</v>
      </c>
      <c r="D9" s="19">
        <v>4601</v>
      </c>
      <c r="E9" s="19">
        <v>45</v>
      </c>
      <c r="F9" s="19">
        <v>124</v>
      </c>
      <c r="G9" s="19">
        <v>1143</v>
      </c>
      <c r="H9" s="19">
        <v>41</v>
      </c>
      <c r="I9" s="29">
        <f t="shared" ref="I9:I20" si="0">SUM(C9:H9)</f>
        <v>5955</v>
      </c>
    </row>
    <row r="10" spans="2:10" x14ac:dyDescent="0.3">
      <c r="B10" s="7" t="s">
        <v>72</v>
      </c>
      <c r="C10" s="54" t="s">
        <v>21</v>
      </c>
      <c r="D10" s="19">
        <v>277</v>
      </c>
      <c r="E10" s="54" t="s">
        <v>21</v>
      </c>
      <c r="F10" s="19">
        <v>3</v>
      </c>
      <c r="G10" s="19">
        <v>19</v>
      </c>
      <c r="H10" s="19">
        <v>1</v>
      </c>
      <c r="I10" s="29">
        <f t="shared" si="0"/>
        <v>300</v>
      </c>
    </row>
    <row r="11" spans="2:10" x14ac:dyDescent="0.3">
      <c r="B11" s="7" t="s">
        <v>73</v>
      </c>
      <c r="C11" s="54" t="s">
        <v>21</v>
      </c>
      <c r="D11" s="54" t="s">
        <v>21</v>
      </c>
      <c r="E11" s="54" t="s">
        <v>21</v>
      </c>
      <c r="F11" s="54" t="s">
        <v>21</v>
      </c>
      <c r="G11" s="19">
        <v>83</v>
      </c>
      <c r="H11" s="54" t="s">
        <v>21</v>
      </c>
      <c r="I11" s="29">
        <f t="shared" si="0"/>
        <v>83</v>
      </c>
    </row>
    <row r="12" spans="2:10" x14ac:dyDescent="0.3">
      <c r="B12" s="7" t="s">
        <v>74</v>
      </c>
      <c r="C12" s="54" t="s">
        <v>21</v>
      </c>
      <c r="D12" s="54" t="s">
        <v>21</v>
      </c>
      <c r="E12" s="54" t="s">
        <v>21</v>
      </c>
      <c r="F12" s="54" t="s">
        <v>21</v>
      </c>
      <c r="G12" s="19">
        <v>69</v>
      </c>
      <c r="H12" s="54" t="s">
        <v>21</v>
      </c>
      <c r="I12" s="29">
        <f t="shared" si="0"/>
        <v>69</v>
      </c>
    </row>
    <row r="13" spans="2:10" x14ac:dyDescent="0.3">
      <c r="B13" s="7" t="s">
        <v>75</v>
      </c>
      <c r="C13" s="54" t="s">
        <v>21</v>
      </c>
      <c r="D13" s="54" t="s">
        <v>21</v>
      </c>
      <c r="E13" s="54" t="s">
        <v>21</v>
      </c>
      <c r="F13" s="54" t="s">
        <v>21</v>
      </c>
      <c r="G13" s="19">
        <v>26</v>
      </c>
      <c r="H13" s="54" t="s">
        <v>21</v>
      </c>
      <c r="I13" s="29">
        <f t="shared" si="0"/>
        <v>26</v>
      </c>
    </row>
    <row r="14" spans="2:10" x14ac:dyDescent="0.3">
      <c r="B14" s="7" t="s">
        <v>76</v>
      </c>
      <c r="C14" s="54" t="s">
        <v>21</v>
      </c>
      <c r="D14" s="54" t="s">
        <v>21</v>
      </c>
      <c r="E14" s="54" t="s">
        <v>21</v>
      </c>
      <c r="F14" s="54" t="s">
        <v>21</v>
      </c>
      <c r="G14" s="19">
        <v>15</v>
      </c>
      <c r="H14" s="54" t="s">
        <v>21</v>
      </c>
      <c r="I14" s="29">
        <f t="shared" si="0"/>
        <v>15</v>
      </c>
    </row>
    <row r="15" spans="2:10" x14ac:dyDescent="0.3">
      <c r="B15" s="7" t="s">
        <v>77</v>
      </c>
      <c r="C15" s="54" t="s">
        <v>21</v>
      </c>
      <c r="D15" s="19">
        <v>26</v>
      </c>
      <c r="E15" s="54" t="s">
        <v>21</v>
      </c>
      <c r="F15" s="19">
        <v>3</v>
      </c>
      <c r="G15" s="54" t="s">
        <v>21</v>
      </c>
      <c r="H15" s="19">
        <v>1</v>
      </c>
      <c r="I15" s="29">
        <f t="shared" si="0"/>
        <v>30</v>
      </c>
    </row>
    <row r="16" spans="2:10" x14ac:dyDescent="0.3">
      <c r="B16" s="7" t="s">
        <v>78</v>
      </c>
      <c r="C16" s="54" t="s">
        <v>21</v>
      </c>
      <c r="D16" s="19">
        <v>1958</v>
      </c>
      <c r="E16" s="19">
        <v>1</v>
      </c>
      <c r="F16" s="19">
        <v>13</v>
      </c>
      <c r="G16" s="19">
        <v>48</v>
      </c>
      <c r="H16" s="19">
        <v>27</v>
      </c>
      <c r="I16" s="29">
        <f t="shared" si="0"/>
        <v>2047</v>
      </c>
    </row>
    <row r="17" spans="2:10" x14ac:dyDescent="0.3">
      <c r="B17" s="7" t="s">
        <v>79</v>
      </c>
      <c r="C17" s="19">
        <v>1</v>
      </c>
      <c r="D17" s="19">
        <v>830</v>
      </c>
      <c r="E17" s="19">
        <v>15</v>
      </c>
      <c r="F17" s="19">
        <v>24</v>
      </c>
      <c r="G17" s="19">
        <v>202</v>
      </c>
      <c r="H17" s="19">
        <v>10</v>
      </c>
      <c r="I17" s="29">
        <f t="shared" si="0"/>
        <v>1082</v>
      </c>
    </row>
    <row r="18" spans="2:10" x14ac:dyDescent="0.3">
      <c r="B18" s="7" t="s">
        <v>80</v>
      </c>
      <c r="C18" s="19">
        <v>3</v>
      </c>
      <c r="D18" s="19">
        <v>5954</v>
      </c>
      <c r="E18" s="19">
        <v>55</v>
      </c>
      <c r="F18" s="19">
        <v>129</v>
      </c>
      <c r="G18" s="19">
        <v>1135</v>
      </c>
      <c r="H18" s="19">
        <v>15</v>
      </c>
      <c r="I18" s="29">
        <f t="shared" si="0"/>
        <v>7291</v>
      </c>
    </row>
    <row r="19" spans="2:10" x14ac:dyDescent="0.3">
      <c r="B19" s="7" t="s">
        <v>81</v>
      </c>
      <c r="C19" s="54" t="s">
        <v>21</v>
      </c>
      <c r="D19" s="19">
        <v>304</v>
      </c>
      <c r="E19" s="54" t="s">
        <v>21</v>
      </c>
      <c r="F19" s="19">
        <v>12</v>
      </c>
      <c r="G19" s="19">
        <v>1968</v>
      </c>
      <c r="H19" s="19">
        <v>5</v>
      </c>
      <c r="I19" s="29">
        <f t="shared" si="0"/>
        <v>2289</v>
      </c>
    </row>
    <row r="20" spans="2:10" ht="15" thickBot="1" x14ac:dyDescent="0.35">
      <c r="B20" s="1" t="s">
        <v>82</v>
      </c>
      <c r="C20" s="27">
        <v>18</v>
      </c>
      <c r="D20" s="27">
        <v>953</v>
      </c>
      <c r="E20" s="27">
        <v>28</v>
      </c>
      <c r="F20" s="27">
        <v>28</v>
      </c>
      <c r="G20" s="27">
        <v>740</v>
      </c>
      <c r="H20" s="27">
        <v>104</v>
      </c>
      <c r="I20" s="30">
        <f t="shared" si="0"/>
        <v>1871</v>
      </c>
      <c r="J20" s="47"/>
    </row>
    <row r="21" spans="2:10" ht="15" thickBot="1" x14ac:dyDescent="0.35">
      <c r="B21" s="13" t="s">
        <v>83</v>
      </c>
      <c r="C21" s="28">
        <f t="shared" ref="C21:I21" si="1">+SUM(C8:C20)</f>
        <v>23</v>
      </c>
      <c r="D21" s="28">
        <f t="shared" si="1"/>
        <v>14903</v>
      </c>
      <c r="E21" s="28">
        <f t="shared" si="1"/>
        <v>144</v>
      </c>
      <c r="F21" s="28">
        <f t="shared" si="1"/>
        <v>336</v>
      </c>
      <c r="G21" s="28">
        <f t="shared" si="1"/>
        <v>5448</v>
      </c>
      <c r="H21" s="28">
        <f t="shared" si="1"/>
        <v>204</v>
      </c>
      <c r="I21" s="28">
        <f t="shared" si="1"/>
        <v>21058</v>
      </c>
    </row>
  </sheetData>
  <phoneticPr fontId="4" type="noConversion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6"/>
  <sheetViews>
    <sheetView zoomScaleNormal="100" workbookViewId="0"/>
  </sheetViews>
  <sheetFormatPr defaultColWidth="9.109375" defaultRowHeight="14.4" x14ac:dyDescent="0.3"/>
  <cols>
    <col min="1" max="1" width="9.109375" style="31"/>
    <col min="2" max="2" width="60.6640625" style="31" customWidth="1"/>
    <col min="3" max="13" width="11.6640625" style="31" customWidth="1"/>
    <col min="14" max="16384" width="9.109375" style="31"/>
  </cols>
  <sheetData>
    <row r="2" spans="2:13" ht="17.399999999999999" x14ac:dyDescent="0.35">
      <c r="B2" s="32" t="s">
        <v>84</v>
      </c>
    </row>
    <row r="4" spans="2:13" ht="15" thickBot="1" x14ac:dyDescent="0.35">
      <c r="B4" s="33"/>
      <c r="C4" s="34">
        <v>2010</v>
      </c>
      <c r="D4" s="34">
        <v>2011</v>
      </c>
      <c r="E4" s="34">
        <v>2012</v>
      </c>
      <c r="F4" s="34">
        <v>2013</v>
      </c>
      <c r="G4" s="34">
        <v>2014</v>
      </c>
      <c r="H4" s="34">
        <v>2015</v>
      </c>
      <c r="I4" s="34">
        <v>2016</v>
      </c>
      <c r="J4" s="34">
        <v>2017</v>
      </c>
      <c r="K4" s="34">
        <v>2018</v>
      </c>
      <c r="L4" s="34">
        <v>2019</v>
      </c>
      <c r="M4" s="34">
        <v>2020</v>
      </c>
    </row>
    <row r="5" spans="2:13" x14ac:dyDescent="0.3">
      <c r="B5" s="5" t="s">
        <v>85</v>
      </c>
      <c r="C5" s="17" t="s">
        <v>21</v>
      </c>
      <c r="D5" s="17" t="s">
        <v>21</v>
      </c>
      <c r="E5" s="17" t="s">
        <v>21</v>
      </c>
      <c r="F5" s="17" t="s">
        <v>21</v>
      </c>
      <c r="G5" s="17" t="s">
        <v>21</v>
      </c>
      <c r="H5" s="17">
        <f t="shared" ref="H5:M5" si="0">+SUM(H6:H8)</f>
        <v>13</v>
      </c>
      <c r="I5" s="17">
        <f t="shared" si="0"/>
        <v>1305</v>
      </c>
      <c r="J5" s="17">
        <f t="shared" si="0"/>
        <v>1303</v>
      </c>
      <c r="K5" s="17">
        <f t="shared" si="0"/>
        <v>532</v>
      </c>
      <c r="L5" s="17">
        <f t="shared" si="0"/>
        <v>489</v>
      </c>
      <c r="M5" s="17">
        <f t="shared" si="0"/>
        <v>247</v>
      </c>
    </row>
    <row r="6" spans="2:13" x14ac:dyDescent="0.3">
      <c r="B6" s="7" t="s">
        <v>86</v>
      </c>
      <c r="C6" s="19" t="s">
        <v>21</v>
      </c>
      <c r="D6" s="19" t="s">
        <v>21</v>
      </c>
      <c r="E6" s="19" t="s">
        <v>21</v>
      </c>
      <c r="F6" s="19" t="s">
        <v>21</v>
      </c>
      <c r="G6" s="19" t="s">
        <v>21</v>
      </c>
      <c r="H6" s="19">
        <v>11</v>
      </c>
      <c r="I6" s="19">
        <v>1235</v>
      </c>
      <c r="J6" s="19">
        <v>1257</v>
      </c>
      <c r="K6" s="19">
        <v>507</v>
      </c>
      <c r="L6" s="19">
        <v>477</v>
      </c>
      <c r="M6" s="19">
        <v>228</v>
      </c>
    </row>
    <row r="7" spans="2:13" x14ac:dyDescent="0.3">
      <c r="B7" s="7" t="s">
        <v>87</v>
      </c>
      <c r="C7" s="19" t="s">
        <v>21</v>
      </c>
      <c r="D7" s="19" t="s">
        <v>21</v>
      </c>
      <c r="E7" s="19" t="s">
        <v>21</v>
      </c>
      <c r="F7" s="19" t="s">
        <v>21</v>
      </c>
      <c r="G7" s="19" t="s">
        <v>21</v>
      </c>
      <c r="H7" s="19">
        <v>0</v>
      </c>
      <c r="I7" s="19">
        <v>68</v>
      </c>
      <c r="J7" s="19">
        <v>45</v>
      </c>
      <c r="K7" s="19">
        <v>24</v>
      </c>
      <c r="L7" s="19">
        <v>6</v>
      </c>
      <c r="M7" s="19">
        <v>17</v>
      </c>
    </row>
    <row r="8" spans="2:13" ht="15" thickBot="1" x14ac:dyDescent="0.35">
      <c r="B8" s="3" t="s">
        <v>88</v>
      </c>
      <c r="C8" s="21" t="s">
        <v>21</v>
      </c>
      <c r="D8" s="21" t="s">
        <v>21</v>
      </c>
      <c r="E8" s="21" t="s">
        <v>21</v>
      </c>
      <c r="F8" s="21" t="s">
        <v>21</v>
      </c>
      <c r="G8" s="21" t="s">
        <v>21</v>
      </c>
      <c r="H8" s="21">
        <v>2</v>
      </c>
      <c r="I8" s="21">
        <v>2</v>
      </c>
      <c r="J8" s="21">
        <v>1</v>
      </c>
      <c r="K8" s="21">
        <v>1</v>
      </c>
      <c r="L8" s="21">
        <v>6</v>
      </c>
      <c r="M8" s="21">
        <v>2</v>
      </c>
    </row>
    <row r="9" spans="2:13" x14ac:dyDescent="0.3">
      <c r="B9" s="5" t="s">
        <v>89</v>
      </c>
      <c r="C9" s="17" t="s">
        <v>21</v>
      </c>
      <c r="D9" s="17" t="s">
        <v>21</v>
      </c>
      <c r="E9" s="17" t="s">
        <v>21</v>
      </c>
      <c r="F9" s="17" t="s">
        <v>21</v>
      </c>
      <c r="G9" s="17" t="s">
        <v>21</v>
      </c>
      <c r="H9" s="17">
        <f t="shared" ref="H9:M9" si="1">+SUM(H10:H14)</f>
        <v>11</v>
      </c>
      <c r="I9" s="17">
        <f t="shared" si="1"/>
        <v>1235</v>
      </c>
      <c r="J9" s="17">
        <f t="shared" si="1"/>
        <v>1257</v>
      </c>
      <c r="K9" s="17">
        <f t="shared" si="1"/>
        <v>507</v>
      </c>
      <c r="L9" s="17">
        <f t="shared" si="1"/>
        <v>477</v>
      </c>
      <c r="M9" s="17">
        <f t="shared" si="1"/>
        <v>228</v>
      </c>
    </row>
    <row r="10" spans="2:13" x14ac:dyDescent="0.3">
      <c r="B10" s="7" t="s">
        <v>37</v>
      </c>
      <c r="C10" s="19" t="s">
        <v>21</v>
      </c>
      <c r="D10" s="19" t="s">
        <v>21</v>
      </c>
      <c r="E10" s="19" t="s">
        <v>21</v>
      </c>
      <c r="F10" s="19" t="s">
        <v>21</v>
      </c>
      <c r="G10" s="19" t="s">
        <v>21</v>
      </c>
      <c r="H10" s="19">
        <v>2</v>
      </c>
      <c r="I10" s="19">
        <v>163</v>
      </c>
      <c r="J10" s="19">
        <v>190</v>
      </c>
      <c r="K10" s="19">
        <v>80</v>
      </c>
      <c r="L10" s="19">
        <v>85</v>
      </c>
      <c r="M10" s="19">
        <v>53</v>
      </c>
    </row>
    <row r="11" spans="2:13" x14ac:dyDescent="0.3">
      <c r="B11" s="7" t="s">
        <v>38</v>
      </c>
      <c r="C11" s="19" t="s">
        <v>21</v>
      </c>
      <c r="D11" s="19" t="s">
        <v>21</v>
      </c>
      <c r="E11" s="19" t="s">
        <v>21</v>
      </c>
      <c r="F11" s="19" t="s">
        <v>21</v>
      </c>
      <c r="G11" s="19" t="s">
        <v>21</v>
      </c>
      <c r="H11" s="19">
        <v>3</v>
      </c>
      <c r="I11" s="19">
        <v>542</v>
      </c>
      <c r="J11" s="19">
        <v>608</v>
      </c>
      <c r="K11" s="19">
        <v>253</v>
      </c>
      <c r="L11" s="19">
        <v>204</v>
      </c>
      <c r="M11" s="19">
        <v>107</v>
      </c>
    </row>
    <row r="12" spans="2:13" x14ac:dyDescent="0.3">
      <c r="B12" s="7" t="s">
        <v>39</v>
      </c>
      <c r="C12" s="19" t="s">
        <v>21</v>
      </c>
      <c r="D12" s="19" t="s">
        <v>21</v>
      </c>
      <c r="E12" s="19" t="s">
        <v>21</v>
      </c>
      <c r="F12" s="19" t="s">
        <v>21</v>
      </c>
      <c r="G12" s="19" t="s">
        <v>21</v>
      </c>
      <c r="H12" s="19">
        <v>6</v>
      </c>
      <c r="I12" s="19">
        <v>493</v>
      </c>
      <c r="J12" s="19">
        <v>426</v>
      </c>
      <c r="K12" s="19">
        <v>151</v>
      </c>
      <c r="L12" s="19">
        <v>161</v>
      </c>
      <c r="M12" s="19">
        <v>64</v>
      </c>
    </row>
    <row r="13" spans="2:13" x14ac:dyDescent="0.3">
      <c r="B13" s="7" t="s">
        <v>40</v>
      </c>
      <c r="C13" s="19" t="s">
        <v>21</v>
      </c>
      <c r="D13" s="19" t="s">
        <v>21</v>
      </c>
      <c r="E13" s="19" t="s">
        <v>21</v>
      </c>
      <c r="F13" s="19" t="s">
        <v>21</v>
      </c>
      <c r="G13" s="19" t="s">
        <v>21</v>
      </c>
      <c r="H13" s="19">
        <v>0</v>
      </c>
      <c r="I13" s="19">
        <v>29</v>
      </c>
      <c r="J13" s="19">
        <v>24</v>
      </c>
      <c r="K13" s="19">
        <v>14</v>
      </c>
      <c r="L13" s="19">
        <v>20</v>
      </c>
      <c r="M13" s="19">
        <v>2</v>
      </c>
    </row>
    <row r="14" spans="2:13" ht="15" thickBot="1" x14ac:dyDescent="0.35">
      <c r="B14" s="3" t="s">
        <v>41</v>
      </c>
      <c r="C14" s="21" t="s">
        <v>21</v>
      </c>
      <c r="D14" s="21" t="s">
        <v>21</v>
      </c>
      <c r="E14" s="21" t="s">
        <v>21</v>
      </c>
      <c r="F14" s="21" t="s">
        <v>21</v>
      </c>
      <c r="G14" s="21" t="s">
        <v>21</v>
      </c>
      <c r="H14" s="21">
        <v>0</v>
      </c>
      <c r="I14" s="21">
        <v>8</v>
      </c>
      <c r="J14" s="21">
        <v>9</v>
      </c>
      <c r="K14" s="21">
        <v>9</v>
      </c>
      <c r="L14" s="21">
        <v>7</v>
      </c>
      <c r="M14" s="21">
        <v>2</v>
      </c>
    </row>
    <row r="16" spans="2:13" x14ac:dyDescent="0.3">
      <c r="B16" s="31" t="s">
        <v>90</v>
      </c>
    </row>
  </sheetData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2"/>
  <sheetViews>
    <sheetView zoomScaleNormal="100" workbookViewId="0"/>
  </sheetViews>
  <sheetFormatPr defaultColWidth="9.109375" defaultRowHeight="14.4" x14ac:dyDescent="0.3"/>
  <cols>
    <col min="1" max="1" width="9.109375" style="31"/>
    <col min="2" max="2" width="60.6640625" style="31" customWidth="1"/>
    <col min="3" max="13" width="11.6640625" style="31" customWidth="1"/>
    <col min="14" max="16384" width="9.109375" style="31"/>
  </cols>
  <sheetData>
    <row r="2" spans="2:13" ht="17.399999999999999" x14ac:dyDescent="0.35">
      <c r="B2" s="32" t="s">
        <v>91</v>
      </c>
    </row>
    <row r="4" spans="2:13" ht="15" thickBot="1" x14ac:dyDescent="0.35">
      <c r="B4" s="33"/>
      <c r="C4" s="34">
        <v>2010</v>
      </c>
      <c r="D4" s="34">
        <v>2011</v>
      </c>
      <c r="E4" s="34">
        <v>2012</v>
      </c>
      <c r="F4" s="34">
        <v>2013</v>
      </c>
      <c r="G4" s="34">
        <v>2014</v>
      </c>
      <c r="H4" s="34">
        <v>2015</v>
      </c>
      <c r="I4" s="34">
        <v>2016</v>
      </c>
      <c r="J4" s="34">
        <v>2017</v>
      </c>
      <c r="K4" s="34">
        <v>2018</v>
      </c>
      <c r="L4" s="34">
        <v>2019</v>
      </c>
      <c r="M4" s="34">
        <v>2020</v>
      </c>
    </row>
    <row r="5" spans="2:13" x14ac:dyDescent="0.3">
      <c r="B5" s="7" t="s">
        <v>43</v>
      </c>
      <c r="C5" s="19" t="s">
        <v>21</v>
      </c>
      <c r="D5" s="19" t="s">
        <v>21</v>
      </c>
      <c r="E5" s="19" t="s">
        <v>21</v>
      </c>
      <c r="F5" s="19" t="s">
        <v>21</v>
      </c>
      <c r="G5" s="19" t="s">
        <v>21</v>
      </c>
      <c r="H5" s="19" t="s">
        <v>21</v>
      </c>
      <c r="I5" s="19" t="s">
        <v>21</v>
      </c>
      <c r="J5" s="19">
        <v>5757</v>
      </c>
      <c r="K5" s="19">
        <v>15322</v>
      </c>
      <c r="L5" s="19">
        <v>21323</v>
      </c>
      <c r="M5" s="19">
        <v>21576</v>
      </c>
    </row>
    <row r="6" spans="2:13" x14ac:dyDescent="0.3">
      <c r="B6" s="7" t="s">
        <v>44</v>
      </c>
      <c r="C6" s="19" t="s">
        <v>21</v>
      </c>
      <c r="D6" s="19" t="s">
        <v>21</v>
      </c>
      <c r="E6" s="19" t="s">
        <v>21</v>
      </c>
      <c r="F6" s="19" t="s">
        <v>21</v>
      </c>
      <c r="G6" s="19" t="s">
        <v>21</v>
      </c>
      <c r="H6" s="19" t="s">
        <v>21</v>
      </c>
      <c r="I6" s="19" t="s">
        <v>21</v>
      </c>
      <c r="J6" s="19">
        <v>518</v>
      </c>
      <c r="K6" s="19">
        <v>1311</v>
      </c>
      <c r="L6" s="19">
        <v>1907</v>
      </c>
      <c r="M6" s="19">
        <v>1977</v>
      </c>
    </row>
    <row r="7" spans="2:13" x14ac:dyDescent="0.3">
      <c r="B7" s="7" t="s">
        <v>45</v>
      </c>
      <c r="C7" s="19" t="s">
        <v>21</v>
      </c>
      <c r="D7" s="19" t="s">
        <v>21</v>
      </c>
      <c r="E7" s="19" t="s">
        <v>21</v>
      </c>
      <c r="F7" s="19" t="s">
        <v>21</v>
      </c>
      <c r="G7" s="19" t="s">
        <v>21</v>
      </c>
      <c r="H7" s="19" t="s">
        <v>21</v>
      </c>
      <c r="I7" s="19" t="s">
        <v>21</v>
      </c>
      <c r="J7" s="19">
        <v>384</v>
      </c>
      <c r="K7" s="19">
        <v>747</v>
      </c>
      <c r="L7" s="19">
        <v>911</v>
      </c>
      <c r="M7" s="19">
        <v>893</v>
      </c>
    </row>
    <row r="8" spans="2:13" x14ac:dyDescent="0.3">
      <c r="B8" s="7" t="s">
        <v>46</v>
      </c>
      <c r="C8" s="19" t="s">
        <v>21</v>
      </c>
      <c r="D8" s="19" t="s">
        <v>21</v>
      </c>
      <c r="E8" s="19" t="s">
        <v>21</v>
      </c>
      <c r="F8" s="19" t="s">
        <v>21</v>
      </c>
      <c r="G8" s="19" t="s">
        <v>21</v>
      </c>
      <c r="H8" s="19" t="s">
        <v>21</v>
      </c>
      <c r="I8" s="19" t="s">
        <v>21</v>
      </c>
      <c r="J8" s="19">
        <v>429</v>
      </c>
      <c r="K8" s="19">
        <v>1257</v>
      </c>
      <c r="L8" s="19">
        <v>1486</v>
      </c>
      <c r="M8" s="19">
        <v>1448</v>
      </c>
    </row>
    <row r="9" spans="2:13" ht="15" thickBot="1" x14ac:dyDescent="0.35">
      <c r="B9" s="3" t="s">
        <v>47</v>
      </c>
      <c r="C9" s="21" t="s">
        <v>21</v>
      </c>
      <c r="D9" s="21" t="s">
        <v>21</v>
      </c>
      <c r="E9" s="21" t="s">
        <v>21</v>
      </c>
      <c r="F9" s="21" t="s">
        <v>21</v>
      </c>
      <c r="G9" s="21" t="s">
        <v>21</v>
      </c>
      <c r="H9" s="21" t="s">
        <v>21</v>
      </c>
      <c r="I9" s="21" t="s">
        <v>21</v>
      </c>
      <c r="J9" s="21">
        <v>84</v>
      </c>
      <c r="K9" s="21">
        <v>170</v>
      </c>
      <c r="L9" s="21">
        <v>211</v>
      </c>
      <c r="M9" s="21">
        <v>233</v>
      </c>
    </row>
    <row r="10" spans="2:13" ht="15" thickBot="1" x14ac:dyDescent="0.35">
      <c r="B10" s="13" t="s">
        <v>83</v>
      </c>
      <c r="C10" s="28" t="s">
        <v>21</v>
      </c>
      <c r="D10" s="28" t="s">
        <v>21</v>
      </c>
      <c r="E10" s="28" t="s">
        <v>21</v>
      </c>
      <c r="F10" s="28" t="s">
        <v>21</v>
      </c>
      <c r="G10" s="28" t="s">
        <v>21</v>
      </c>
      <c r="H10" s="28" t="s">
        <v>21</v>
      </c>
      <c r="I10" s="28" t="s">
        <v>21</v>
      </c>
      <c r="J10" s="28">
        <f>+SUM(J5:J9)</f>
        <v>7172</v>
      </c>
      <c r="K10" s="28">
        <f>+SUM(K5:K9)</f>
        <v>18807</v>
      </c>
      <c r="L10" s="28">
        <f>+SUM(L5:L9)</f>
        <v>25838</v>
      </c>
      <c r="M10" s="28">
        <f>+SUM(M5:M9)</f>
        <v>26127</v>
      </c>
    </row>
    <row r="12" spans="2:13" x14ac:dyDescent="0.3">
      <c r="B12" s="31" t="s">
        <v>92</v>
      </c>
    </row>
  </sheetData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  <ignoredErrors>
    <ignoredError sqref="J10:M1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0699EDD595394F88022DC0AD21470E" ma:contentTypeVersion="4" ma:contentTypeDescription="Crea un document nou" ma:contentTypeScope="" ma:versionID="802e30e995aa331a3db6e761b98ffbb0">
  <xsd:schema xmlns:xsd="http://www.w3.org/2001/XMLSchema" xmlns:xs="http://www.w3.org/2001/XMLSchema" xmlns:p="http://schemas.microsoft.com/office/2006/metadata/properties" xmlns:ns2="957b11c1-3c24-45ed-ab34-9206c851c6fa" xmlns:ns3="a9cbc2d2-085a-48b4-b18b-f7f7f500f3a5" targetNamespace="http://schemas.microsoft.com/office/2006/metadata/properties" ma:root="true" ma:fieldsID="f46de5b9147693c59053512e46a80067" ns2:_="" ns3:_="">
    <xsd:import namespace="957b11c1-3c24-45ed-ab34-9206c851c6fa"/>
    <xsd:import namespace="a9cbc2d2-085a-48b4-b18b-f7f7f500f3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b11c1-3c24-45ed-ab34-9206c851c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bc2d2-085a-48b4-b18b-f7f7f500f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D8A8A3-50AC-471B-AE72-014E7589181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57b11c1-3c24-45ed-ab34-9206c851c6fa"/>
    <ds:schemaRef ds:uri="http://purl.org/dc/elements/1.1/"/>
    <ds:schemaRef ds:uri="http://schemas.microsoft.com/office/2006/metadata/properties"/>
    <ds:schemaRef ds:uri="a9cbc2d2-085a-48b4-b18b-f7f7f500f3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69C71E-554F-4FD5-9ADD-218E49F5D9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3D41BE-9554-4FEC-AC8D-7832BC36B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b11c1-3c24-45ed-ab34-9206c851c6fa"/>
    <ds:schemaRef ds:uri="a9cbc2d2-085a-48b4-b18b-f7f7f500f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5</vt:i4>
      </vt:variant>
    </vt:vector>
  </HeadingPairs>
  <TitlesOfParts>
    <vt:vector size="11" baseType="lpstr">
      <vt:lpstr>Índex</vt:lpstr>
      <vt:lpstr>Pàg.1</vt:lpstr>
      <vt:lpstr>Pàg.2</vt:lpstr>
      <vt:lpstr>Pàg.3</vt:lpstr>
      <vt:lpstr>Pàg.4</vt:lpstr>
      <vt:lpstr>Pàg.5</vt:lpstr>
      <vt:lpstr>Pàg.1!_1Àrea_d_impressió</vt:lpstr>
      <vt:lpstr>Pàg.4!_1Àrea_d_impressió</vt:lpstr>
      <vt:lpstr>Pàg.5!_1Àrea_d_impressió</vt:lpstr>
      <vt:lpstr>Pàg.2!_2Àrea_d_impressió</vt:lpstr>
      <vt:lpstr>Pàg.3!_3Àrea_d_impressió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2016. Dret i Entitats Jurídiques</dc:title>
  <dc:subject>Estadístiques del Departament de Justícia 2016. Dret i Entitats Jurídiques</dc:subject>
  <dc:creator>Generalitat de Catalunya. Departament de Justícia</dc:creator>
  <cp:keywords>estadístiques, dret, entitats jurídiques, 2016, estadística</cp:keywords>
  <dc:description/>
  <cp:lastModifiedBy>Departament de Justícia</cp:lastModifiedBy>
  <cp:revision/>
  <dcterms:created xsi:type="dcterms:W3CDTF">2007-07-02T09:45:57Z</dcterms:created>
  <dcterms:modified xsi:type="dcterms:W3CDTF">2021-03-05T10:51:36Z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0x010100700699EDD595394F88022DC0AD21470E</vt:lpwstr>
  </property>
</Properties>
</file>